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0a7c17e3069265f421c69cb75d37afa4f261c77c/48103106516/befd27f9-0e46-4282-95c2-71a38cd1cf8c/"/>
    </mc:Choice>
  </mc:AlternateContent>
  <xr:revisionPtr revIDLastSave="0" documentId="13_ncr:1_{7C7865D0-41EA-4AB0-976A-D216AB5032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a 5. Kohtud" sheetId="1" r:id="rId1"/>
  </sheets>
  <externalReferences>
    <externalReference r:id="rId2"/>
  </externalReferences>
  <definedNames>
    <definedName name="_xlnm._FilterDatabase" localSheetId="0" hidden="1">'Lisa 5. Kohtud'!$A$5:$E$224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7" i="1" l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4" i="1"/>
  <c r="J35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61" i="1"/>
  <c r="J62" i="1"/>
  <c r="J64" i="1"/>
  <c r="J65" i="1"/>
  <c r="J66" i="1"/>
  <c r="J67" i="1"/>
  <c r="J69" i="1"/>
  <c r="J70" i="1"/>
  <c r="J71" i="1"/>
  <c r="J72" i="1"/>
  <c r="J73" i="1"/>
  <c r="J74" i="1"/>
  <c r="J75" i="1"/>
  <c r="J76" i="1"/>
  <c r="J77" i="1"/>
  <c r="J78" i="1"/>
  <c r="J79" i="1"/>
  <c r="J80" i="1"/>
  <c r="J84" i="1"/>
  <c r="J85" i="1"/>
  <c r="J87" i="1"/>
  <c r="J88" i="1"/>
  <c r="J89" i="1"/>
  <c r="J90" i="1"/>
  <c r="J91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0" i="1"/>
  <c r="J111" i="1"/>
  <c r="J113" i="1"/>
  <c r="J114" i="1"/>
  <c r="J115" i="1"/>
  <c r="J116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5" i="1"/>
  <c r="J136" i="1"/>
  <c r="J137" i="1"/>
  <c r="J138" i="1"/>
  <c r="J139" i="1"/>
  <c r="J140" i="1"/>
  <c r="J141" i="1"/>
  <c r="J142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8" i="1"/>
  <c r="J160" i="1"/>
  <c r="J161" i="1"/>
  <c r="J162" i="1"/>
  <c r="J163" i="1"/>
  <c r="J164" i="1"/>
  <c r="J165" i="1"/>
  <c r="J167" i="1"/>
  <c r="J168" i="1"/>
  <c r="J169" i="1"/>
  <c r="J170" i="1"/>
  <c r="J171" i="1"/>
  <c r="J172" i="1"/>
  <c r="J173" i="1"/>
  <c r="J174" i="1"/>
  <c r="J178" i="1"/>
  <c r="J179" i="1"/>
  <c r="J180" i="1"/>
  <c r="J181" i="1"/>
  <c r="J182" i="1"/>
  <c r="J183" i="1"/>
  <c r="J184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201" i="1"/>
  <c r="J202" i="1"/>
  <c r="J203" i="1"/>
  <c r="J204" i="1"/>
  <c r="J205" i="1"/>
  <c r="J206" i="1"/>
  <c r="J207" i="1"/>
  <c r="J208" i="1"/>
  <c r="J209" i="1"/>
  <c r="J210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31" i="1"/>
  <c r="J232" i="1"/>
  <c r="J233" i="1"/>
  <c r="J234" i="1"/>
  <c r="J235" i="1"/>
  <c r="J237" i="1"/>
  <c r="J238" i="1"/>
  <c r="J239" i="1"/>
  <c r="J6" i="1"/>
  <c r="I236" i="1"/>
  <c r="I233" i="1"/>
  <c r="I231" i="1"/>
  <c r="I230" i="1"/>
  <c r="I229" i="1"/>
  <c r="I228" i="1"/>
  <c r="I217" i="1"/>
  <c r="I211" i="1"/>
  <c r="I200" i="1" s="1"/>
  <c r="I199" i="1" s="1"/>
  <c r="I198" i="1" s="1"/>
  <c r="I203" i="1"/>
  <c r="I201" i="1"/>
  <c r="I191" i="1"/>
  <c r="I185" i="1"/>
  <c r="J185" i="1" s="1"/>
  <c r="I180" i="1"/>
  <c r="I177" i="1" s="1"/>
  <c r="I178" i="1"/>
  <c r="I170" i="1"/>
  <c r="I166" i="1"/>
  <c r="I162" i="1"/>
  <c r="I160" i="1"/>
  <c r="I159" i="1"/>
  <c r="I158" i="1"/>
  <c r="I149" i="1"/>
  <c r="I143" i="1"/>
  <c r="J143" i="1" s="1"/>
  <c r="I137" i="1"/>
  <c r="I134" i="1" s="1"/>
  <c r="I135" i="1"/>
  <c r="I123" i="1"/>
  <c r="I110" i="1" s="1"/>
  <c r="I117" i="1"/>
  <c r="I112" i="1"/>
  <c r="I109" i="1"/>
  <c r="I98" i="1"/>
  <c r="I92" i="1"/>
  <c r="I86" i="1"/>
  <c r="I84" i="1"/>
  <c r="I83" i="1"/>
  <c r="I82" i="1" s="1"/>
  <c r="I81" i="1" s="1"/>
  <c r="I74" i="1"/>
  <c r="I68" i="1"/>
  <c r="J68" i="1" s="1"/>
  <c r="I63" i="1"/>
  <c r="J63" i="1" s="1"/>
  <c r="I61" i="1"/>
  <c r="I48" i="1"/>
  <c r="I41" i="1"/>
  <c r="I36" i="1"/>
  <c r="I34" i="1"/>
  <c r="I24" i="1"/>
  <c r="I18" i="1"/>
  <c r="I10" i="1" s="1"/>
  <c r="I13" i="1"/>
  <c r="I11" i="1"/>
  <c r="H236" i="1"/>
  <c r="J236" i="1" s="1"/>
  <c r="H233" i="1"/>
  <c r="H231" i="1"/>
  <c r="H230" i="1"/>
  <c r="H229" i="1"/>
  <c r="H228" i="1"/>
  <c r="H217" i="1"/>
  <c r="H211" i="1"/>
  <c r="H200" i="1" s="1"/>
  <c r="H203" i="1"/>
  <c r="H201" i="1"/>
  <c r="H191" i="1"/>
  <c r="H185" i="1"/>
  <c r="H180" i="1"/>
  <c r="H178" i="1"/>
  <c r="H177" i="1"/>
  <c r="H176" i="1" s="1"/>
  <c r="H175" i="1" s="1"/>
  <c r="H170" i="1"/>
  <c r="H166" i="1"/>
  <c r="J166" i="1" s="1"/>
  <c r="H162" i="1"/>
  <c r="H160" i="1"/>
  <c r="H159" i="1"/>
  <c r="H157" i="1" s="1"/>
  <c r="H156" i="1" s="1"/>
  <c r="H158" i="1"/>
  <c r="H149" i="1"/>
  <c r="H135" i="1" s="1"/>
  <c r="H143" i="1"/>
  <c r="H137" i="1"/>
  <c r="H134" i="1" s="1"/>
  <c r="H123" i="1"/>
  <c r="H117" i="1"/>
  <c r="J117" i="1" s="1"/>
  <c r="H112" i="1"/>
  <c r="H109" i="1" s="1"/>
  <c r="H110" i="1"/>
  <c r="H98" i="1"/>
  <c r="H84" i="1" s="1"/>
  <c r="H92" i="1"/>
  <c r="J92" i="1" s="1"/>
  <c r="H86" i="1"/>
  <c r="J86" i="1" s="1"/>
  <c r="H83" i="1"/>
  <c r="J83" i="1" s="1"/>
  <c r="H74" i="1"/>
  <c r="H68" i="1"/>
  <c r="H63" i="1"/>
  <c r="H61" i="1"/>
  <c r="H60" i="1"/>
  <c r="H59" i="1"/>
  <c r="H58" i="1" s="1"/>
  <c r="H48" i="1"/>
  <c r="H41" i="1"/>
  <c r="J41" i="1" s="1"/>
  <c r="H36" i="1"/>
  <c r="H33" i="1" s="1"/>
  <c r="H32" i="1" s="1"/>
  <c r="H34" i="1"/>
  <c r="H24" i="1"/>
  <c r="H18" i="1"/>
  <c r="J18" i="1" s="1"/>
  <c r="H13" i="1"/>
  <c r="H10" i="1" s="1"/>
  <c r="H9" i="1" s="1"/>
  <c r="H8" i="1" s="1"/>
  <c r="H11" i="1"/>
  <c r="J228" i="1" l="1"/>
  <c r="J229" i="1"/>
  <c r="J230" i="1"/>
  <c r="J200" i="1"/>
  <c r="H199" i="1"/>
  <c r="J211" i="1"/>
  <c r="I176" i="1"/>
  <c r="J177" i="1"/>
  <c r="J159" i="1"/>
  <c r="I157" i="1"/>
  <c r="I156" i="1" s="1"/>
  <c r="J156" i="1" s="1"/>
  <c r="I133" i="1"/>
  <c r="J134" i="1"/>
  <c r="J109" i="1"/>
  <c r="H108" i="1"/>
  <c r="J112" i="1"/>
  <c r="I108" i="1"/>
  <c r="I107" i="1" s="1"/>
  <c r="H82" i="1"/>
  <c r="H81" i="1" s="1"/>
  <c r="J81" i="1" s="1"/>
  <c r="J82" i="1"/>
  <c r="I60" i="1"/>
  <c r="I33" i="1"/>
  <c r="I32" i="1" s="1"/>
  <c r="I31" i="1" s="1"/>
  <c r="J33" i="1"/>
  <c r="H31" i="1"/>
  <c r="J31" i="1" s="1"/>
  <c r="J32" i="1"/>
  <c r="J36" i="1"/>
  <c r="J10" i="1"/>
  <c r="I9" i="1"/>
  <c r="H133" i="1"/>
  <c r="H132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6" i="1"/>
  <c r="F236" i="1"/>
  <c r="F233" i="1"/>
  <c r="F231" i="1"/>
  <c r="F217" i="1"/>
  <c r="F211" i="1"/>
  <c r="F203" i="1"/>
  <c r="F200" i="1" s="1"/>
  <c r="F201" i="1"/>
  <c r="F191" i="1"/>
  <c r="F178" i="1" s="1"/>
  <c r="F185" i="1"/>
  <c r="F177" i="1" s="1"/>
  <c r="F176" i="1" s="1"/>
  <c r="F175" i="1" s="1"/>
  <c r="F180" i="1"/>
  <c r="F170" i="1"/>
  <c r="F166" i="1"/>
  <c r="F162" i="1"/>
  <c r="F160" i="1"/>
  <c r="F159" i="1"/>
  <c r="F157" i="1" s="1"/>
  <c r="F156" i="1" s="1"/>
  <c r="F158" i="1"/>
  <c r="F149" i="1"/>
  <c r="F143" i="1"/>
  <c r="F137" i="1"/>
  <c r="F134" i="1" s="1"/>
  <c r="F135" i="1"/>
  <c r="F123" i="1"/>
  <c r="F117" i="1"/>
  <c r="F112" i="1"/>
  <c r="F109" i="1" s="1"/>
  <c r="F110" i="1"/>
  <c r="F98" i="1"/>
  <c r="F92" i="1"/>
  <c r="F86" i="1"/>
  <c r="F84" i="1"/>
  <c r="F83" i="1"/>
  <c r="F82" i="1" s="1"/>
  <c r="F81" i="1" s="1"/>
  <c r="F74" i="1"/>
  <c r="F61" i="1" s="1"/>
  <c r="F68" i="1"/>
  <c r="F63" i="1"/>
  <c r="F48" i="1"/>
  <c r="F34" i="1" s="1"/>
  <c r="F41" i="1"/>
  <c r="F33" i="1" s="1"/>
  <c r="F36" i="1"/>
  <c r="F24" i="1"/>
  <c r="F11" i="1" s="1"/>
  <c r="F18" i="1"/>
  <c r="F13" i="1"/>
  <c r="F10" i="1" s="1"/>
  <c r="E233" i="1"/>
  <c r="E159" i="1"/>
  <c r="E158" i="1"/>
  <c r="E203" i="1"/>
  <c r="E180" i="1"/>
  <c r="E162" i="1"/>
  <c r="E137" i="1"/>
  <c r="E112" i="1"/>
  <c r="E86" i="1"/>
  <c r="E63" i="1"/>
  <c r="E36" i="1"/>
  <c r="J199" i="1" l="1"/>
  <c r="H198" i="1"/>
  <c r="J198" i="1" s="1"/>
  <c r="I175" i="1"/>
  <c r="J175" i="1" s="1"/>
  <c r="J176" i="1"/>
  <c r="J157" i="1"/>
  <c r="I132" i="1"/>
  <c r="J132" i="1" s="1"/>
  <c r="J133" i="1"/>
  <c r="H107" i="1"/>
  <c r="J107" i="1" s="1"/>
  <c r="J108" i="1"/>
  <c r="J60" i="1"/>
  <c r="I59" i="1"/>
  <c r="J9" i="1"/>
  <c r="I8" i="1"/>
  <c r="F230" i="1"/>
  <c r="F229" i="1" s="1"/>
  <c r="F228" i="1" s="1"/>
  <c r="F199" i="1"/>
  <c r="F198" i="1" s="1"/>
  <c r="F133" i="1"/>
  <c r="F108" i="1"/>
  <c r="F107" i="1" s="1"/>
  <c r="F60" i="1"/>
  <c r="F59" i="1" s="1"/>
  <c r="F58" i="1" s="1"/>
  <c r="F32" i="1"/>
  <c r="F31" i="1" s="1"/>
  <c r="F9" i="1"/>
  <c r="F8" i="1" s="1"/>
  <c r="E13" i="1"/>
  <c r="I58" i="1" l="1"/>
  <c r="J58" i="1" s="1"/>
  <c r="J59" i="1"/>
  <c r="F132" i="1"/>
  <c r="G132" i="1" s="1"/>
  <c r="G133" i="1"/>
  <c r="E217" i="1"/>
  <c r="E211" i="1"/>
  <c r="E191" i="1"/>
  <c r="E185" i="1"/>
  <c r="E170" i="1"/>
  <c r="E166" i="1"/>
  <c r="E149" i="1"/>
  <c r="E143" i="1"/>
  <c r="E123" i="1"/>
  <c r="E117" i="1"/>
  <c r="E98" i="1"/>
  <c r="E92" i="1"/>
  <c r="E74" i="1"/>
  <c r="E68" i="1"/>
  <c r="E48" i="1"/>
  <c r="E41" i="1"/>
  <c r="E24" i="1"/>
  <c r="E18" i="1"/>
  <c r="E236" i="1"/>
  <c r="E10" i="1" l="1"/>
  <c r="E34" i="1"/>
  <c r="E110" i="1"/>
  <c r="E201" i="1"/>
  <c r="E178" i="1"/>
  <c r="E231" i="1"/>
  <c r="E61" i="1"/>
  <c r="E160" i="1"/>
  <c r="E157" i="1" s="1"/>
  <c r="E11" i="1"/>
  <c r="E84" i="1"/>
  <c r="E135" i="1"/>
  <c r="E177" i="1"/>
  <c r="E33" i="1"/>
  <c r="E200" i="1"/>
  <c r="E134" i="1"/>
  <c r="E83" i="1"/>
  <c r="E109" i="1"/>
  <c r="E60" i="1"/>
  <c r="E230" i="1"/>
  <c r="E229" i="1" l="1"/>
  <c r="E82" i="1"/>
  <c r="E32" i="1"/>
  <c r="E59" i="1"/>
  <c r="E133" i="1"/>
  <c r="E176" i="1"/>
  <c r="E108" i="1"/>
  <c r="E9" i="1"/>
  <c r="E199" i="1"/>
  <c r="E198" i="1" l="1"/>
  <c r="E107" i="1"/>
  <c r="E132" i="1"/>
  <c r="E31" i="1"/>
  <c r="E228" i="1"/>
  <c r="E8" i="1"/>
  <c r="E175" i="1"/>
  <c r="E58" i="1"/>
  <c r="E81" i="1"/>
  <c r="E156" i="1"/>
</calcChain>
</file>

<file path=xl/sharedStrings.xml><?xml version="1.0" encoding="utf-8"?>
<sst xmlns="http://schemas.openxmlformats.org/spreadsheetml/2006/main" count="262" uniqueCount="58">
  <si>
    <t>.2025. a käskkirja nr</t>
  </si>
  <si>
    <t>Lisa 5</t>
  </si>
  <si>
    <t>Kohtute 2025. aasta eelarve</t>
  </si>
  <si>
    <t>Eelarve liik</t>
  </si>
  <si>
    <t>Eelarve konto</t>
  </si>
  <si>
    <t>Objekt</t>
  </si>
  <si>
    <t xml:space="preserve">2025. a esialgne eelarve </t>
  </si>
  <si>
    <t>Ülekantavad vahendid</t>
  </si>
  <si>
    <t>Kuni käskkirja jõustumiseni kehtiv 2025. a eelarve</t>
  </si>
  <si>
    <t>Eelarve muudatused</t>
  </si>
  <si>
    <t>2025. a eelarve kokku</t>
  </si>
  <si>
    <t>TULUD</t>
  </si>
  <si>
    <t>Tallinna Ringkonnakohus</t>
  </si>
  <si>
    <t>KULUD</t>
  </si>
  <si>
    <t>Programmi tegevus: Õigusemõistmise ja õigusteenuste tagamine</t>
  </si>
  <si>
    <t>käibemaks</t>
  </si>
  <si>
    <t>Tööjõukulud</t>
  </si>
  <si>
    <t>Kohtunike tööjõukulud</t>
  </si>
  <si>
    <t>SE030003</t>
  </si>
  <si>
    <t>Õigusmõistmise ametnike tööjõukulud</t>
  </si>
  <si>
    <t>KRAPS</t>
  </si>
  <si>
    <t>SE030009</t>
  </si>
  <si>
    <t>Tegevuskulud, v.a tööjõukulud</t>
  </si>
  <si>
    <t>Majandamiskulud</t>
  </si>
  <si>
    <t>RKAS</t>
  </si>
  <si>
    <t>SE000028</t>
  </si>
  <si>
    <t>Kohtute kolmandate isikute tasud</t>
  </si>
  <si>
    <t>SE030005</t>
  </si>
  <si>
    <t>Kohtute postikulud</t>
  </si>
  <si>
    <t>SE030006</t>
  </si>
  <si>
    <t>Käibemaks</t>
  </si>
  <si>
    <t>sh majandamiskulude käibemaks</t>
  </si>
  <si>
    <t>sh RKAS käibemaks</t>
  </si>
  <si>
    <t>sh kohtute kolmandate isikute tasudelt käibemaks</t>
  </si>
  <si>
    <t>sh kohtute postikulude käibemaks</t>
  </si>
  <si>
    <t>Harju Maakohus</t>
  </si>
  <si>
    <t>Ettemaksed kohtutäituritele</t>
  </si>
  <si>
    <t>SE000031</t>
  </si>
  <si>
    <t>sh ettemaksed kohtutäituritele käibemaks</t>
  </si>
  <si>
    <t>Amortisatsioon</t>
  </si>
  <si>
    <t>Tallinna Halduskohus</t>
  </si>
  <si>
    <t>Viru Maakohus</t>
  </si>
  <si>
    <t>Kohtute tõlketeenistuse tööjõukulud</t>
  </si>
  <si>
    <t>Tartu Ringkonnakohus</t>
  </si>
  <si>
    <t>Tartu Maakohus</t>
  </si>
  <si>
    <t>Kohtute arhiiviteenistuse tööjõukulud</t>
  </si>
  <si>
    <t>Tartu Maakohtu kinnistus- ja registriosakond</t>
  </si>
  <si>
    <t>Programmi tegevus: Konkurentsivõimelise ärikeskkonna tagamine</t>
  </si>
  <si>
    <t>Kinnistus- ja registriosakonna ametnike tööjõukulud</t>
  </si>
  <si>
    <t>Tartu Halduskohus</t>
  </si>
  <si>
    <t>Pärnu Maakohus</t>
  </si>
  <si>
    <t>Maksekäsuosakonna ametnike töötasud</t>
  </si>
  <si>
    <t>Kohtute infotelefoni kureerimine</t>
  </si>
  <si>
    <t>Eestkoste järelevalve osakond</t>
  </si>
  <si>
    <r>
      <t xml:space="preserve">KRAPS, </t>
    </r>
    <r>
      <rPr>
        <sz val="8"/>
        <color theme="1"/>
        <rFont val="Calibri"/>
        <family val="2"/>
        <charset val="186"/>
        <scheme val="minor"/>
      </rPr>
      <t>sh maksekäsuosakonna kohtunikuabide/-juhi tööjõukulud</t>
    </r>
  </si>
  <si>
    <t>Käesoleva käskkirja lisa 1 (Justiits- ja Digiministeeriumi eelarve) alusel kehtestatud kohtute reservi koondülevaade (*informatiivne)</t>
  </si>
  <si>
    <t>Kohtute reserv</t>
  </si>
  <si>
    <t>Arvestuslikud tööjõukulud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</si>
</sst>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0" tint="-0.499984740745262"/>
      <name val="Calibri"/>
      <family val="2"/>
      <charset val="186"/>
      <scheme val="minor"/>
    </font>
    <font>
      <b/>
      <sz val="13"/>
      <color theme="0" tint="-0.499984740745262"/>
      <name val="Calibri"/>
      <family val="2"/>
      <charset val="186"/>
      <scheme val="minor"/>
    </font>
    <font>
      <b/>
      <sz val="12"/>
      <color theme="0" tint="-0.499984740745262"/>
      <name val="Calibri"/>
      <family val="2"/>
      <charset val="186"/>
      <scheme val="minor"/>
    </font>
    <font>
      <sz val="12"/>
      <color theme="0" tint="-0.499984740745262"/>
      <name val="Calibri"/>
      <family val="2"/>
      <charset val="186"/>
      <scheme val="minor"/>
    </font>
    <font>
      <b/>
      <u/>
      <sz val="10"/>
      <color theme="0" tint="-0.499984740745262"/>
      <name val="Calibri"/>
      <family val="2"/>
      <charset val="186"/>
      <scheme val="minor"/>
    </font>
    <font>
      <b/>
      <sz val="10"/>
      <color theme="0" tint="-0.499984740745262"/>
      <name val="Calibri"/>
      <family val="2"/>
      <charset val="186"/>
      <scheme val="minor"/>
    </font>
    <font>
      <b/>
      <sz val="9"/>
      <color theme="0" tint="-0.499984740745262"/>
      <name val="Calibri"/>
      <family val="2"/>
      <charset val="186"/>
      <scheme val="minor"/>
    </font>
    <font>
      <sz val="13"/>
      <color theme="0" tint="-0.499984740745262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6" fillId="0" borderId="0" xfId="1" applyNumberFormat="1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/>
    <xf numFmtId="0" fontId="4" fillId="0" borderId="0" xfId="1" applyFont="1" applyAlignment="1">
      <alignment horizontal="right"/>
    </xf>
    <xf numFmtId="0" fontId="10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>
      <alignment horizontal="left" indent="1"/>
    </xf>
    <xf numFmtId="0" fontId="5" fillId="0" borderId="0" xfId="1" applyFont="1" applyAlignment="1">
      <alignment horizontal="left" indent="2"/>
    </xf>
    <xf numFmtId="0" fontId="11" fillId="0" borderId="0" xfId="1" applyFont="1" applyAlignment="1">
      <alignment horizontal="center"/>
    </xf>
    <xf numFmtId="0" fontId="4" fillId="0" borderId="0" xfId="1" applyFont="1" applyAlignment="1">
      <alignment horizontal="left" indent="2"/>
    </xf>
    <xf numFmtId="0" fontId="5" fillId="0" borderId="0" xfId="1" applyFont="1" applyAlignment="1">
      <alignment horizontal="right" indent="2"/>
    </xf>
    <xf numFmtId="0" fontId="6" fillId="0" borderId="0" xfId="1" applyFont="1" applyAlignment="1">
      <alignment horizontal="right"/>
    </xf>
    <xf numFmtId="0" fontId="12" fillId="0" borderId="0" xfId="0" applyFont="1"/>
    <xf numFmtId="3" fontId="13" fillId="0" borderId="0" xfId="1" applyNumberFormat="1" applyFont="1"/>
    <xf numFmtId="0" fontId="14" fillId="2" borderId="0" xfId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right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3" fontId="17" fillId="0" borderId="0" xfId="1" applyNumberFormat="1" applyFont="1"/>
    <xf numFmtId="0" fontId="18" fillId="0" borderId="0" xfId="0" applyFont="1"/>
    <xf numFmtId="3" fontId="18" fillId="0" borderId="0" xfId="1" applyNumberFormat="1" applyFont="1"/>
    <xf numFmtId="0" fontId="19" fillId="0" borderId="0" xfId="1" applyFont="1"/>
    <xf numFmtId="0" fontId="20" fillId="0" borderId="0" xfId="1" applyFont="1" applyAlignment="1">
      <alignment horizontal="center"/>
    </xf>
    <xf numFmtId="0" fontId="20" fillId="0" borderId="0" xfId="1" applyFont="1"/>
    <xf numFmtId="3" fontId="20" fillId="0" borderId="0" xfId="1" applyNumberFormat="1" applyFont="1"/>
    <xf numFmtId="0" fontId="15" fillId="0" borderId="0" xfId="1" applyFont="1" applyAlignment="1">
      <alignment horizontal="left" indent="1"/>
    </xf>
    <xf numFmtId="3" fontId="15" fillId="0" borderId="0" xfId="1" applyNumberFormat="1" applyFont="1"/>
    <xf numFmtId="0" fontId="21" fillId="0" borderId="0" xfId="1" applyFont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 indent="1"/>
    </xf>
    <xf numFmtId="0" fontId="14" fillId="3" borderId="0" xfId="0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3" fontId="4" fillId="0" borderId="0" xfId="3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FC168961-E6A9-4909-BF40-92855CA73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9"/>
  <sheetViews>
    <sheetView showZeros="0" tabSelected="1" zoomScaleNormal="100" workbookViewId="0">
      <pane xSplit="4" ySplit="5" topLeftCell="G27" activePane="bottomRight" state="frozen"/>
      <selection pane="topRight" activeCell="J1" sqref="J1"/>
      <selection pane="bottomLeft" activeCell="A5" sqref="A5"/>
      <selection pane="bottomRight" activeCell="H42" sqref="H42"/>
    </sheetView>
  </sheetViews>
  <sheetFormatPr defaultColWidth="9.42578125" defaultRowHeight="12.75" x14ac:dyDescent="0.2"/>
  <cols>
    <col min="1" max="1" width="50" style="1" customWidth="1"/>
    <col min="2" max="3" width="7.28515625" style="2" customWidth="1"/>
    <col min="4" max="4" width="9.28515625" style="1" customWidth="1"/>
    <col min="5" max="5" width="15.7109375" style="1" hidden="1" customWidth="1"/>
    <col min="6" max="6" width="14" style="1" hidden="1" customWidth="1"/>
    <col min="7" max="7" width="16.140625" style="1" customWidth="1"/>
    <col min="8" max="9" width="15" style="1" customWidth="1"/>
    <col min="10" max="10" width="14.5703125" style="1" customWidth="1"/>
    <col min="11" max="16384" width="9.42578125" style="1"/>
  </cols>
  <sheetData>
    <row r="1" spans="1:10" x14ac:dyDescent="0.2">
      <c r="J1" s="22" t="s">
        <v>0</v>
      </c>
    </row>
    <row r="2" spans="1:10" ht="15.75" x14ac:dyDescent="0.25">
      <c r="A2" s="20"/>
      <c r="J2" s="22" t="s">
        <v>1</v>
      </c>
    </row>
    <row r="3" spans="1:10" ht="15.75" x14ac:dyDescent="0.25">
      <c r="A3" s="20" t="s">
        <v>2</v>
      </c>
      <c r="E3" s="3"/>
    </row>
    <row r="4" spans="1:10" ht="15" customHeight="1" x14ac:dyDescent="0.2">
      <c r="A4" s="4"/>
      <c r="E4" s="3"/>
    </row>
    <row r="5" spans="1:10" s="4" customFormat="1" ht="51" customHeight="1" x14ac:dyDescent="0.2">
      <c r="A5" s="21"/>
      <c r="B5" s="21" t="s">
        <v>3</v>
      </c>
      <c r="C5" s="21" t="s">
        <v>4</v>
      </c>
      <c r="D5" s="21" t="s">
        <v>5</v>
      </c>
      <c r="E5" s="43" t="s">
        <v>6</v>
      </c>
      <c r="F5" s="43" t="s">
        <v>7</v>
      </c>
      <c r="G5" s="44" t="s">
        <v>8</v>
      </c>
      <c r="H5" s="44" t="s">
        <v>9</v>
      </c>
      <c r="I5" s="43" t="s">
        <v>7</v>
      </c>
      <c r="J5" s="44" t="s">
        <v>10</v>
      </c>
    </row>
    <row r="6" spans="1:10" s="4" customFormat="1" ht="17.25" x14ac:dyDescent="0.3">
      <c r="A6" s="6" t="s">
        <v>11</v>
      </c>
      <c r="B6" s="2"/>
      <c r="C6" s="2"/>
      <c r="D6" s="1"/>
      <c r="E6" s="7">
        <v>32824989</v>
      </c>
      <c r="F6" s="7"/>
      <c r="G6" s="7">
        <f>E6+F6</f>
        <v>32824989</v>
      </c>
      <c r="H6" s="7"/>
      <c r="I6" s="7"/>
      <c r="J6" s="7">
        <f>G6+H6+I6</f>
        <v>32824989</v>
      </c>
    </row>
    <row r="7" spans="1:10" s="4" customFormat="1" ht="17.25" x14ac:dyDescent="0.3">
      <c r="A7" s="6"/>
      <c r="B7" s="2"/>
      <c r="C7" s="2"/>
      <c r="D7" s="1"/>
      <c r="E7" s="7"/>
      <c r="F7" s="7"/>
      <c r="G7" s="7">
        <f t="shared" ref="G7:G70" si="0">E7+F7</f>
        <v>0</v>
      </c>
      <c r="H7" s="7"/>
      <c r="I7" s="7"/>
      <c r="J7" s="7">
        <f t="shared" ref="J7:J70" si="1">G7+H7+I7</f>
        <v>0</v>
      </c>
    </row>
    <row r="8" spans="1:10" ht="17.25" x14ac:dyDescent="0.3">
      <c r="A8" s="6" t="s">
        <v>12</v>
      </c>
      <c r="E8" s="7">
        <f>E9</f>
        <v>5953084.396991956</v>
      </c>
      <c r="F8" s="7">
        <f>F9</f>
        <v>0</v>
      </c>
      <c r="G8" s="7">
        <f t="shared" si="0"/>
        <v>5953084.396991956</v>
      </c>
      <c r="H8" s="7">
        <f>H9</f>
        <v>-24297</v>
      </c>
      <c r="I8" s="7">
        <f>I9</f>
        <v>70874</v>
      </c>
      <c r="J8" s="7">
        <f>G8+H8+I8</f>
        <v>5999661.396991956</v>
      </c>
    </row>
    <row r="9" spans="1:10" ht="17.25" x14ac:dyDescent="0.3">
      <c r="A9" s="6" t="s">
        <v>13</v>
      </c>
      <c r="E9" s="7">
        <f>E10+E11</f>
        <v>5953084.396991956</v>
      </c>
      <c r="F9" s="7">
        <f>F10+F11</f>
        <v>0</v>
      </c>
      <c r="G9" s="7">
        <f t="shared" si="0"/>
        <v>5953084.396991956</v>
      </c>
      <c r="H9" s="7">
        <f>H10+H11</f>
        <v>-24297</v>
      </c>
      <c r="I9" s="7">
        <f>I10+I11</f>
        <v>70874</v>
      </c>
      <c r="J9" s="7">
        <f t="shared" si="1"/>
        <v>5999661.396991956</v>
      </c>
    </row>
    <row r="10" spans="1:10" ht="15.75" x14ac:dyDescent="0.25">
      <c r="A10" s="8" t="s">
        <v>14</v>
      </c>
      <c r="E10" s="9">
        <f>E13+E18</f>
        <v>5812336.8693146389</v>
      </c>
      <c r="F10" s="9">
        <f>F13+F18</f>
        <v>0</v>
      </c>
      <c r="G10" s="9">
        <f t="shared" si="0"/>
        <v>5812336.8693146389</v>
      </c>
      <c r="H10" s="9">
        <f>H13+H18</f>
        <v>-24297</v>
      </c>
      <c r="I10" s="9">
        <f>I13+I18</f>
        <v>70874</v>
      </c>
      <c r="J10" s="9">
        <f t="shared" si="1"/>
        <v>5858913.8693146389</v>
      </c>
    </row>
    <row r="11" spans="1:10" ht="15.75" x14ac:dyDescent="0.25">
      <c r="A11" s="19" t="s">
        <v>15</v>
      </c>
      <c r="E11" s="20">
        <f>E24</f>
        <v>140747.52767731715</v>
      </c>
      <c r="F11" s="20">
        <f>F24</f>
        <v>0</v>
      </c>
      <c r="G11" s="20">
        <f t="shared" si="0"/>
        <v>140747.52767731715</v>
      </c>
      <c r="H11" s="20">
        <f>H24</f>
        <v>0</v>
      </c>
      <c r="I11" s="20">
        <f>I24</f>
        <v>0</v>
      </c>
      <c r="J11" s="20">
        <f t="shared" si="1"/>
        <v>140747.52767731715</v>
      </c>
    </row>
    <row r="12" spans="1:10" ht="15.75" x14ac:dyDescent="0.25">
      <c r="A12" s="8"/>
      <c r="E12" s="1">
        <v>0</v>
      </c>
      <c r="F12" s="1">
        <v>0</v>
      </c>
      <c r="G12" s="1">
        <f t="shared" si="0"/>
        <v>0</v>
      </c>
      <c r="H12" s="1">
        <v>0</v>
      </c>
      <c r="I12" s="1">
        <v>0</v>
      </c>
      <c r="J12" s="1">
        <f t="shared" si="1"/>
        <v>0</v>
      </c>
    </row>
    <row r="13" spans="1:10" s="4" customFormat="1" x14ac:dyDescent="0.2">
      <c r="A13" s="11" t="s">
        <v>16</v>
      </c>
      <c r="B13" s="12"/>
      <c r="C13" s="12"/>
      <c r="E13" s="5">
        <f>E14+E15+E16</f>
        <v>5173734.8693146389</v>
      </c>
      <c r="F13" s="5">
        <f>F14+F15+F16</f>
        <v>0</v>
      </c>
      <c r="G13" s="5">
        <f t="shared" si="0"/>
        <v>5173734.8693146389</v>
      </c>
      <c r="H13" s="5">
        <f>H14+H15+H16</f>
        <v>-24127</v>
      </c>
      <c r="I13" s="5">
        <f>I14+I15+I16</f>
        <v>24350</v>
      </c>
      <c r="J13" s="5">
        <f t="shared" si="1"/>
        <v>5173957.8693146389</v>
      </c>
    </row>
    <row r="14" spans="1:10" x14ac:dyDescent="0.2">
      <c r="A14" s="13" t="s">
        <v>17</v>
      </c>
      <c r="B14" s="2">
        <v>10</v>
      </c>
      <c r="C14" s="2">
        <v>50</v>
      </c>
      <c r="D14" s="2" t="s">
        <v>18</v>
      </c>
      <c r="E14" s="3">
        <v>3205529.0272219442</v>
      </c>
      <c r="F14" s="3"/>
      <c r="G14" s="3">
        <f t="shared" si="0"/>
        <v>3205529.0272219442</v>
      </c>
      <c r="H14" s="3"/>
      <c r="I14" s="3"/>
      <c r="J14" s="3">
        <f t="shared" si="1"/>
        <v>3205529.0272219442</v>
      </c>
    </row>
    <row r="15" spans="1:10" x14ac:dyDescent="0.2">
      <c r="A15" s="13" t="s">
        <v>19</v>
      </c>
      <c r="B15" s="2">
        <v>20</v>
      </c>
      <c r="C15" s="2">
        <v>50</v>
      </c>
      <c r="D15" s="2"/>
      <c r="E15" s="3">
        <v>570788</v>
      </c>
      <c r="F15" s="3"/>
      <c r="G15" s="3">
        <f t="shared" si="0"/>
        <v>570788</v>
      </c>
      <c r="H15" s="45">
        <v>-24127</v>
      </c>
      <c r="I15" s="45">
        <v>24350</v>
      </c>
      <c r="J15" s="3">
        <f t="shared" si="1"/>
        <v>571011</v>
      </c>
    </row>
    <row r="16" spans="1:10" x14ac:dyDescent="0.2">
      <c r="A16" s="42" t="s">
        <v>20</v>
      </c>
      <c r="B16" s="41">
        <v>20</v>
      </c>
      <c r="C16" s="41">
        <v>50</v>
      </c>
      <c r="D16" s="41" t="s">
        <v>21</v>
      </c>
      <c r="E16" s="3">
        <v>1397417.8420926942</v>
      </c>
      <c r="F16" s="3"/>
      <c r="G16" s="3">
        <f t="shared" si="0"/>
        <v>1397417.8420926942</v>
      </c>
      <c r="H16" s="3"/>
      <c r="I16" s="3"/>
      <c r="J16" s="3">
        <f t="shared" si="1"/>
        <v>1397417.8420926942</v>
      </c>
    </row>
    <row r="17" spans="1:10" x14ac:dyDescent="0.2">
      <c r="E17" s="3">
        <v>0</v>
      </c>
      <c r="F17" s="3">
        <v>0</v>
      </c>
      <c r="G17" s="3">
        <f t="shared" si="0"/>
        <v>0</v>
      </c>
      <c r="H17" s="3">
        <v>0</v>
      </c>
      <c r="I17" s="3">
        <v>0</v>
      </c>
      <c r="J17" s="3">
        <f t="shared" si="1"/>
        <v>0</v>
      </c>
    </row>
    <row r="18" spans="1:10" s="4" customFormat="1" x14ac:dyDescent="0.2">
      <c r="A18" s="11" t="s">
        <v>22</v>
      </c>
      <c r="B18" s="12"/>
      <c r="C18" s="12"/>
      <c r="E18" s="5">
        <f>E19+E20+E21+E22</f>
        <v>638602</v>
      </c>
      <c r="F18" s="5">
        <f>F19+F20+F21+F22</f>
        <v>0</v>
      </c>
      <c r="G18" s="5">
        <f t="shared" si="0"/>
        <v>638602</v>
      </c>
      <c r="H18" s="5">
        <f>H19+H20+H21+H22</f>
        <v>-170</v>
      </c>
      <c r="I18" s="5">
        <f>I19+I20+I21+I22</f>
        <v>46524</v>
      </c>
      <c r="J18" s="5">
        <f t="shared" si="1"/>
        <v>684956</v>
      </c>
    </row>
    <row r="19" spans="1:10" x14ac:dyDescent="0.2">
      <c r="A19" s="13" t="s">
        <v>23</v>
      </c>
      <c r="B19" s="2">
        <v>20</v>
      </c>
      <c r="C19" s="2">
        <v>55</v>
      </c>
      <c r="D19" s="2"/>
      <c r="E19" s="3">
        <v>69735</v>
      </c>
      <c r="F19" s="3"/>
      <c r="G19" s="3">
        <f t="shared" si="0"/>
        <v>69735</v>
      </c>
      <c r="H19" s="45">
        <v>-170</v>
      </c>
      <c r="I19" s="45">
        <v>46524</v>
      </c>
      <c r="J19" s="3">
        <f t="shared" si="1"/>
        <v>116089</v>
      </c>
    </row>
    <row r="20" spans="1:10" x14ac:dyDescent="0.2">
      <c r="A20" s="13" t="s">
        <v>24</v>
      </c>
      <c r="B20" s="2">
        <v>20</v>
      </c>
      <c r="C20" s="2">
        <v>55</v>
      </c>
      <c r="D20" s="2" t="s">
        <v>25</v>
      </c>
      <c r="E20" s="3">
        <v>520612</v>
      </c>
      <c r="F20" s="3"/>
      <c r="G20" s="3">
        <f t="shared" si="0"/>
        <v>520612</v>
      </c>
      <c r="H20" s="3"/>
      <c r="I20" s="3"/>
      <c r="J20" s="3">
        <f t="shared" si="1"/>
        <v>520612</v>
      </c>
    </row>
    <row r="21" spans="1:10" x14ac:dyDescent="0.2">
      <c r="A21" s="13" t="s">
        <v>26</v>
      </c>
      <c r="B21" s="2">
        <v>10</v>
      </c>
      <c r="C21" s="2">
        <v>5</v>
      </c>
      <c r="D21" s="2" t="s">
        <v>27</v>
      </c>
      <c r="E21" s="3">
        <v>40000</v>
      </c>
      <c r="F21" s="3"/>
      <c r="G21" s="3">
        <f t="shared" si="0"/>
        <v>40000</v>
      </c>
      <c r="H21" s="3"/>
      <c r="I21" s="3"/>
      <c r="J21" s="3">
        <f t="shared" si="1"/>
        <v>40000</v>
      </c>
    </row>
    <row r="22" spans="1:10" x14ac:dyDescent="0.2">
      <c r="A22" s="13" t="s">
        <v>28</v>
      </c>
      <c r="B22" s="2">
        <v>10</v>
      </c>
      <c r="C22" s="2">
        <v>55</v>
      </c>
      <c r="D22" s="2" t="s">
        <v>29</v>
      </c>
      <c r="E22" s="3">
        <v>8255</v>
      </c>
      <c r="F22" s="3"/>
      <c r="G22" s="3">
        <f t="shared" si="0"/>
        <v>8255</v>
      </c>
      <c r="H22" s="3"/>
      <c r="I22" s="3"/>
      <c r="J22" s="3">
        <f t="shared" si="1"/>
        <v>8255</v>
      </c>
    </row>
    <row r="23" spans="1:10" x14ac:dyDescent="0.2">
      <c r="E23" s="3">
        <v>0</v>
      </c>
      <c r="F23" s="3">
        <v>0</v>
      </c>
      <c r="G23" s="3">
        <f t="shared" si="0"/>
        <v>0</v>
      </c>
      <c r="H23" s="3">
        <v>0</v>
      </c>
      <c r="I23" s="3">
        <v>0</v>
      </c>
      <c r="J23" s="3">
        <f t="shared" si="1"/>
        <v>0</v>
      </c>
    </row>
    <row r="24" spans="1:10" s="4" customFormat="1" x14ac:dyDescent="0.2">
      <c r="A24" s="11" t="s">
        <v>30</v>
      </c>
      <c r="B24" s="12"/>
      <c r="C24" s="12"/>
      <c r="E24" s="5">
        <f>E25+E26+E27+E28</f>
        <v>140747.52767731715</v>
      </c>
      <c r="F24" s="5">
        <f>F25+F26+F27+F28</f>
        <v>0</v>
      </c>
      <c r="G24" s="5">
        <f t="shared" si="0"/>
        <v>140747.52767731715</v>
      </c>
      <c r="H24" s="5">
        <f>H25+H26+H27+H28</f>
        <v>0</v>
      </c>
      <c r="I24" s="5">
        <f>I25+I26+I27+I28</f>
        <v>0</v>
      </c>
      <c r="J24" s="5">
        <f t="shared" si="1"/>
        <v>140747.52767731715</v>
      </c>
    </row>
    <row r="25" spans="1:10" x14ac:dyDescent="0.2">
      <c r="A25" s="14" t="s">
        <v>31</v>
      </c>
      <c r="B25" s="2">
        <v>10</v>
      </c>
      <c r="C25" s="2">
        <v>601</v>
      </c>
      <c r="D25" s="2"/>
      <c r="E25" s="3">
        <v>17534.527677317164</v>
      </c>
      <c r="F25" s="3"/>
      <c r="G25" s="3">
        <f t="shared" si="0"/>
        <v>17534.527677317164</v>
      </c>
      <c r="H25" s="3"/>
      <c r="I25" s="3"/>
      <c r="J25" s="3">
        <f t="shared" si="1"/>
        <v>17534.527677317164</v>
      </c>
    </row>
    <row r="26" spans="1:10" x14ac:dyDescent="0.2">
      <c r="A26" s="14" t="s">
        <v>32</v>
      </c>
      <c r="B26" s="2">
        <v>10</v>
      </c>
      <c r="C26" s="2">
        <v>601</v>
      </c>
      <c r="D26" s="2" t="s">
        <v>25</v>
      </c>
      <c r="E26" s="3">
        <v>114297</v>
      </c>
      <c r="F26" s="3"/>
      <c r="G26" s="3">
        <f t="shared" si="0"/>
        <v>114297</v>
      </c>
      <c r="H26" s="3"/>
      <c r="I26" s="3"/>
      <c r="J26" s="3">
        <f t="shared" si="1"/>
        <v>114297</v>
      </c>
    </row>
    <row r="27" spans="1:10" x14ac:dyDescent="0.2">
      <c r="A27" s="14" t="s">
        <v>33</v>
      </c>
      <c r="B27" s="2">
        <v>10</v>
      </c>
      <c r="C27" s="2">
        <v>601</v>
      </c>
      <c r="D27" s="2" t="s">
        <v>27</v>
      </c>
      <c r="E27" s="3">
        <v>7100</v>
      </c>
      <c r="F27" s="3"/>
      <c r="G27" s="3">
        <f t="shared" si="0"/>
        <v>7100</v>
      </c>
      <c r="H27" s="3"/>
      <c r="I27" s="3"/>
      <c r="J27" s="3">
        <f t="shared" si="1"/>
        <v>7100</v>
      </c>
    </row>
    <row r="28" spans="1:10" x14ac:dyDescent="0.2">
      <c r="A28" s="14" t="s">
        <v>34</v>
      </c>
      <c r="B28" s="2">
        <v>10</v>
      </c>
      <c r="C28" s="2">
        <v>601</v>
      </c>
      <c r="D28" s="2" t="s">
        <v>29</v>
      </c>
      <c r="E28" s="3">
        <v>1816</v>
      </c>
      <c r="F28" s="3"/>
      <c r="G28" s="3">
        <f t="shared" si="0"/>
        <v>1816</v>
      </c>
      <c r="H28" s="3"/>
      <c r="I28" s="3"/>
      <c r="J28" s="3">
        <f t="shared" si="1"/>
        <v>1816</v>
      </c>
    </row>
    <row r="29" spans="1:10" x14ac:dyDescent="0.2">
      <c r="E29" s="1">
        <v>0</v>
      </c>
      <c r="F29" s="1">
        <v>0</v>
      </c>
      <c r="G29" s="1">
        <f t="shared" si="0"/>
        <v>0</v>
      </c>
      <c r="H29" s="1">
        <v>0</v>
      </c>
      <c r="I29" s="1">
        <v>0</v>
      </c>
      <c r="J29" s="1">
        <f t="shared" si="1"/>
        <v>0</v>
      </c>
    </row>
    <row r="30" spans="1:10" x14ac:dyDescent="0.2">
      <c r="E30" s="1">
        <v>0</v>
      </c>
      <c r="F30" s="1">
        <v>0</v>
      </c>
      <c r="G30" s="1">
        <f t="shared" si="0"/>
        <v>0</v>
      </c>
      <c r="H30" s="1">
        <v>0</v>
      </c>
      <c r="I30" s="1">
        <v>0</v>
      </c>
      <c r="J30" s="1">
        <f t="shared" si="1"/>
        <v>0</v>
      </c>
    </row>
    <row r="31" spans="1:10" ht="17.25" x14ac:dyDescent="0.3">
      <c r="A31" s="6" t="s">
        <v>35</v>
      </c>
      <c r="E31" s="7">
        <f>E32</f>
        <v>16857730.681238022</v>
      </c>
      <c r="F31" s="7">
        <f>F32</f>
        <v>0</v>
      </c>
      <c r="G31" s="7">
        <f t="shared" si="0"/>
        <v>16857730.681238022</v>
      </c>
      <c r="H31" s="7">
        <f>H32</f>
        <v>148889</v>
      </c>
      <c r="I31" s="7">
        <f>I32</f>
        <v>223772</v>
      </c>
      <c r="J31" s="7">
        <f t="shared" si="1"/>
        <v>17230391.681238022</v>
      </c>
    </row>
    <row r="32" spans="1:10" ht="17.25" x14ac:dyDescent="0.3">
      <c r="A32" s="6" t="s">
        <v>13</v>
      </c>
      <c r="E32" s="7">
        <f>E33+E34</f>
        <v>16857730.681238022</v>
      </c>
      <c r="F32" s="7">
        <f>F33+F34</f>
        <v>0</v>
      </c>
      <c r="G32" s="7">
        <f t="shared" si="0"/>
        <v>16857730.681238022</v>
      </c>
      <c r="H32" s="7">
        <f>H33+H34</f>
        <v>148889</v>
      </c>
      <c r="I32" s="7">
        <f>I33+I34</f>
        <v>223772</v>
      </c>
      <c r="J32" s="7">
        <f t="shared" si="1"/>
        <v>17230391.681238022</v>
      </c>
    </row>
    <row r="33" spans="1:10" ht="15.75" x14ac:dyDescent="0.25">
      <c r="A33" s="8" t="s">
        <v>14</v>
      </c>
      <c r="E33" s="9">
        <f>E36+E41+E55</f>
        <v>16256874.064211736</v>
      </c>
      <c r="F33" s="9">
        <f>F36+F41+F55</f>
        <v>0</v>
      </c>
      <c r="G33" s="9">
        <f t="shared" si="0"/>
        <v>16256874.064211736</v>
      </c>
      <c r="H33" s="9">
        <f>H36+H41+H55</f>
        <v>148889</v>
      </c>
      <c r="I33" s="9">
        <f>I36+I41+I55</f>
        <v>223772</v>
      </c>
      <c r="J33" s="9">
        <f t="shared" si="1"/>
        <v>16629535.064211736</v>
      </c>
    </row>
    <row r="34" spans="1:10" ht="15.75" x14ac:dyDescent="0.25">
      <c r="A34" s="19" t="s">
        <v>15</v>
      </c>
      <c r="E34" s="20">
        <f>E48</f>
        <v>600856.6170262848</v>
      </c>
      <c r="F34" s="20">
        <f>F48</f>
        <v>0</v>
      </c>
      <c r="G34" s="20">
        <f t="shared" si="0"/>
        <v>600856.6170262848</v>
      </c>
      <c r="H34" s="20">
        <f>H48</f>
        <v>0</v>
      </c>
      <c r="I34" s="20">
        <f>I48</f>
        <v>0</v>
      </c>
      <c r="J34" s="20">
        <f t="shared" si="1"/>
        <v>600856.6170262848</v>
      </c>
    </row>
    <row r="35" spans="1:10" x14ac:dyDescent="0.2">
      <c r="E35" s="1">
        <v>0</v>
      </c>
      <c r="F35" s="1">
        <v>0</v>
      </c>
      <c r="G35" s="1">
        <f t="shared" si="0"/>
        <v>0</v>
      </c>
      <c r="H35" s="1">
        <v>0</v>
      </c>
      <c r="I35" s="1">
        <v>0</v>
      </c>
      <c r="J35" s="1">
        <f t="shared" si="1"/>
        <v>0</v>
      </c>
    </row>
    <row r="36" spans="1:10" s="4" customFormat="1" x14ac:dyDescent="0.2">
      <c r="A36" s="11" t="s">
        <v>16</v>
      </c>
      <c r="B36" s="12"/>
      <c r="C36" s="12"/>
      <c r="E36" s="5">
        <f>E37+E38+E39</f>
        <v>13310830.064211736</v>
      </c>
      <c r="F36" s="5">
        <f>F37+F38+F39</f>
        <v>0</v>
      </c>
      <c r="G36" s="5">
        <f t="shared" si="0"/>
        <v>13310830.064211736</v>
      </c>
      <c r="H36" s="5">
        <f>H37+H38+H39</f>
        <v>141229</v>
      </c>
      <c r="I36" s="5">
        <f>I37+I38+I39</f>
        <v>44854</v>
      </c>
      <c r="J36" s="5">
        <f t="shared" si="1"/>
        <v>13496913.064211736</v>
      </c>
    </row>
    <row r="37" spans="1:10" x14ac:dyDescent="0.2">
      <c r="A37" s="13" t="s">
        <v>17</v>
      </c>
      <c r="B37" s="2">
        <v>10</v>
      </c>
      <c r="C37" s="2">
        <v>50</v>
      </c>
      <c r="D37" s="2" t="s">
        <v>18</v>
      </c>
      <c r="E37" s="3">
        <v>7037917.0642117355</v>
      </c>
      <c r="F37" s="3"/>
      <c r="G37" s="3">
        <f t="shared" si="0"/>
        <v>7037917.0642117355</v>
      </c>
      <c r="H37" s="3"/>
      <c r="I37" s="3"/>
      <c r="J37" s="3">
        <f t="shared" si="1"/>
        <v>7037917.0642117355</v>
      </c>
    </row>
    <row r="38" spans="1:10" x14ac:dyDescent="0.2">
      <c r="A38" s="13" t="s">
        <v>19</v>
      </c>
      <c r="B38" s="2">
        <v>20</v>
      </c>
      <c r="C38" s="2">
        <v>50</v>
      </c>
      <c r="D38" s="2"/>
      <c r="E38" s="3">
        <v>2919111</v>
      </c>
      <c r="F38" s="3"/>
      <c r="G38" s="3">
        <f t="shared" si="0"/>
        <v>2919111</v>
      </c>
      <c r="H38" s="45">
        <v>141229</v>
      </c>
      <c r="I38" s="45">
        <v>44854</v>
      </c>
      <c r="J38" s="3">
        <f t="shared" si="1"/>
        <v>3105194</v>
      </c>
    </row>
    <row r="39" spans="1:10" x14ac:dyDescent="0.2">
      <c r="A39" s="42" t="s">
        <v>20</v>
      </c>
      <c r="B39" s="41">
        <v>20</v>
      </c>
      <c r="C39" s="41">
        <v>50</v>
      </c>
      <c r="D39" s="41" t="s">
        <v>21</v>
      </c>
      <c r="E39" s="3">
        <v>3353802</v>
      </c>
      <c r="F39" s="3"/>
      <c r="G39" s="3">
        <f t="shared" si="0"/>
        <v>3353802</v>
      </c>
      <c r="H39" s="3"/>
      <c r="I39" s="3"/>
      <c r="J39" s="3">
        <f t="shared" si="1"/>
        <v>3353802</v>
      </c>
    </row>
    <row r="40" spans="1:10" x14ac:dyDescent="0.2">
      <c r="A40" s="16"/>
      <c r="D40" s="2"/>
      <c r="E40" s="3">
        <v>0</v>
      </c>
      <c r="F40" s="3">
        <v>0</v>
      </c>
      <c r="G40" s="3">
        <f t="shared" si="0"/>
        <v>0</v>
      </c>
      <c r="H40" s="3">
        <v>0</v>
      </c>
      <c r="I40" s="3">
        <v>0</v>
      </c>
      <c r="J40" s="3">
        <f t="shared" si="1"/>
        <v>0</v>
      </c>
    </row>
    <row r="41" spans="1:10" s="4" customFormat="1" x14ac:dyDescent="0.2">
      <c r="A41" s="11" t="s">
        <v>22</v>
      </c>
      <c r="B41" s="12"/>
      <c r="C41" s="12"/>
      <c r="E41" s="5">
        <f>E42+E43+E44+E45+E46</f>
        <v>2937944</v>
      </c>
      <c r="F41" s="5">
        <f>F42+F43+F44+F45+F46</f>
        <v>0</v>
      </c>
      <c r="G41" s="5">
        <f t="shared" si="0"/>
        <v>2937944</v>
      </c>
      <c r="H41" s="5">
        <f>H42+H43+H44+H45+H46</f>
        <v>7660</v>
      </c>
      <c r="I41" s="5">
        <f>I42+I43+I44+I45+I46</f>
        <v>178918</v>
      </c>
      <c r="J41" s="5">
        <f t="shared" si="1"/>
        <v>3124522</v>
      </c>
    </row>
    <row r="42" spans="1:10" x14ac:dyDescent="0.2">
      <c r="A42" s="13" t="s">
        <v>23</v>
      </c>
      <c r="B42" s="2">
        <v>20</v>
      </c>
      <c r="C42" s="2">
        <v>55</v>
      </c>
      <c r="D42" s="2"/>
      <c r="E42" s="3">
        <v>243794</v>
      </c>
      <c r="F42" s="3"/>
      <c r="G42" s="3">
        <f t="shared" si="0"/>
        <v>243794</v>
      </c>
      <c r="H42" s="45">
        <v>7660</v>
      </c>
      <c r="I42" s="45">
        <v>178918</v>
      </c>
      <c r="J42" s="3">
        <f t="shared" si="1"/>
        <v>430372</v>
      </c>
    </row>
    <row r="43" spans="1:10" x14ac:dyDescent="0.2">
      <c r="A43" s="13" t="s">
        <v>24</v>
      </c>
      <c r="B43" s="2">
        <v>20</v>
      </c>
      <c r="C43" s="2">
        <v>55</v>
      </c>
      <c r="D43" s="2" t="s">
        <v>25</v>
      </c>
      <c r="E43" s="3">
        <v>1743344</v>
      </c>
      <c r="F43" s="3"/>
      <c r="G43" s="3">
        <f t="shared" si="0"/>
        <v>1743344</v>
      </c>
      <c r="H43" s="3"/>
      <c r="I43" s="3"/>
      <c r="J43" s="3">
        <f t="shared" si="1"/>
        <v>1743344</v>
      </c>
    </row>
    <row r="44" spans="1:10" x14ac:dyDescent="0.2">
      <c r="A44" s="13" t="s">
        <v>36</v>
      </c>
      <c r="B44" s="2">
        <v>10</v>
      </c>
      <c r="C44" s="2">
        <v>55</v>
      </c>
      <c r="D44" s="2" t="s">
        <v>37</v>
      </c>
      <c r="E44" s="3">
        <v>5000</v>
      </c>
      <c r="F44" s="3"/>
      <c r="G44" s="3">
        <f t="shared" si="0"/>
        <v>5000</v>
      </c>
      <c r="H44" s="3"/>
      <c r="I44" s="3"/>
      <c r="J44" s="3">
        <f t="shared" si="1"/>
        <v>5000</v>
      </c>
    </row>
    <row r="45" spans="1:10" x14ac:dyDescent="0.2">
      <c r="A45" s="13" t="s">
        <v>26</v>
      </c>
      <c r="B45" s="2">
        <v>10</v>
      </c>
      <c r="C45" s="2">
        <v>5</v>
      </c>
      <c r="D45" s="2" t="s">
        <v>27</v>
      </c>
      <c r="E45" s="3">
        <v>870000</v>
      </c>
      <c r="F45" s="3"/>
      <c r="G45" s="3">
        <f t="shared" si="0"/>
        <v>870000</v>
      </c>
      <c r="H45" s="3"/>
      <c r="I45" s="3"/>
      <c r="J45" s="3">
        <f t="shared" si="1"/>
        <v>870000</v>
      </c>
    </row>
    <row r="46" spans="1:10" x14ac:dyDescent="0.2">
      <c r="A46" s="13" t="s">
        <v>28</v>
      </c>
      <c r="B46" s="2">
        <v>10</v>
      </c>
      <c r="C46" s="2">
        <v>55</v>
      </c>
      <c r="D46" s="2" t="s">
        <v>29</v>
      </c>
      <c r="E46" s="3">
        <v>75806</v>
      </c>
      <c r="F46" s="3"/>
      <c r="G46" s="3">
        <f t="shared" si="0"/>
        <v>75806</v>
      </c>
      <c r="H46" s="3"/>
      <c r="I46" s="3"/>
      <c r="J46" s="3">
        <f t="shared" si="1"/>
        <v>75806</v>
      </c>
    </row>
    <row r="47" spans="1:10" x14ac:dyDescent="0.2">
      <c r="E47" s="3">
        <v>0</v>
      </c>
      <c r="F47" s="3">
        <v>0</v>
      </c>
      <c r="G47" s="3">
        <f t="shared" si="0"/>
        <v>0</v>
      </c>
      <c r="H47" s="3">
        <v>0</v>
      </c>
      <c r="I47" s="3">
        <v>0</v>
      </c>
      <c r="J47" s="3">
        <f t="shared" si="1"/>
        <v>0</v>
      </c>
    </row>
    <row r="48" spans="1:10" s="4" customFormat="1" x14ac:dyDescent="0.2">
      <c r="A48" s="11" t="s">
        <v>30</v>
      </c>
      <c r="B48" s="12"/>
      <c r="C48" s="12"/>
      <c r="E48" s="5">
        <f>E49+E50+E51+E52+E53</f>
        <v>600856.6170262848</v>
      </c>
      <c r="F48" s="5">
        <f>F49+F50+F51+F52+F53</f>
        <v>0</v>
      </c>
      <c r="G48" s="5">
        <f t="shared" si="0"/>
        <v>600856.6170262848</v>
      </c>
      <c r="H48" s="5">
        <f>H49+H50+H51+H52+H53</f>
        <v>0</v>
      </c>
      <c r="I48" s="5">
        <f>I49+I50+I51+I52+I53</f>
        <v>0</v>
      </c>
      <c r="J48" s="5">
        <f t="shared" si="1"/>
        <v>600856.6170262848</v>
      </c>
    </row>
    <row r="49" spans="1:10" x14ac:dyDescent="0.2">
      <c r="A49" s="14" t="s">
        <v>31</v>
      </c>
      <c r="B49" s="2">
        <v>10</v>
      </c>
      <c r="C49" s="2">
        <v>601</v>
      </c>
      <c r="D49" s="2"/>
      <c r="E49" s="3">
        <v>52823.617026284854</v>
      </c>
      <c r="F49" s="3"/>
      <c r="G49" s="3">
        <f t="shared" si="0"/>
        <v>52823.617026284854</v>
      </c>
      <c r="H49" s="3"/>
      <c r="I49" s="3"/>
      <c r="J49" s="3">
        <f t="shared" si="1"/>
        <v>52823.617026284854</v>
      </c>
    </row>
    <row r="50" spans="1:10" x14ac:dyDescent="0.2">
      <c r="A50" s="14" t="s">
        <v>32</v>
      </c>
      <c r="B50" s="2">
        <v>10</v>
      </c>
      <c r="C50" s="2">
        <v>601</v>
      </c>
      <c r="D50" s="2" t="s">
        <v>25</v>
      </c>
      <c r="E50" s="3">
        <v>377451</v>
      </c>
      <c r="F50" s="3"/>
      <c r="G50" s="3">
        <f t="shared" si="0"/>
        <v>377451</v>
      </c>
      <c r="H50" s="3"/>
      <c r="I50" s="3"/>
      <c r="J50" s="3">
        <f t="shared" si="1"/>
        <v>377451</v>
      </c>
    </row>
    <row r="51" spans="1:10" x14ac:dyDescent="0.2">
      <c r="A51" s="14" t="s">
        <v>38</v>
      </c>
      <c r="B51" s="2">
        <v>10</v>
      </c>
      <c r="C51" s="2">
        <v>601</v>
      </c>
      <c r="D51" s="2" t="s">
        <v>37</v>
      </c>
      <c r="E51" s="3">
        <v>150</v>
      </c>
      <c r="F51" s="3"/>
      <c r="G51" s="3">
        <f t="shared" si="0"/>
        <v>150</v>
      </c>
      <c r="H51" s="3"/>
      <c r="I51" s="3"/>
      <c r="J51" s="3">
        <f t="shared" si="1"/>
        <v>150</v>
      </c>
    </row>
    <row r="52" spans="1:10" x14ac:dyDescent="0.2">
      <c r="A52" s="14" t="s">
        <v>33</v>
      </c>
      <c r="B52" s="2">
        <v>10</v>
      </c>
      <c r="C52" s="2">
        <v>601</v>
      </c>
      <c r="D52" s="2" t="s">
        <v>27</v>
      </c>
      <c r="E52" s="3">
        <v>153755</v>
      </c>
      <c r="F52" s="3"/>
      <c r="G52" s="3">
        <f t="shared" si="0"/>
        <v>153755</v>
      </c>
      <c r="H52" s="3"/>
      <c r="I52" s="3"/>
      <c r="J52" s="3">
        <f t="shared" si="1"/>
        <v>153755</v>
      </c>
    </row>
    <row r="53" spans="1:10" x14ac:dyDescent="0.2">
      <c r="A53" s="14" t="s">
        <v>34</v>
      </c>
      <c r="B53" s="2">
        <v>10</v>
      </c>
      <c r="C53" s="2">
        <v>601</v>
      </c>
      <c r="D53" s="2" t="s">
        <v>29</v>
      </c>
      <c r="E53" s="3">
        <v>16677</v>
      </c>
      <c r="F53" s="3"/>
      <c r="G53" s="3">
        <f t="shared" si="0"/>
        <v>16677</v>
      </c>
      <c r="H53" s="3"/>
      <c r="I53" s="3"/>
      <c r="J53" s="3">
        <f t="shared" si="1"/>
        <v>16677</v>
      </c>
    </row>
    <row r="54" spans="1:10" x14ac:dyDescent="0.2">
      <c r="A54" s="14"/>
      <c r="D54" s="2"/>
      <c r="E54" s="3"/>
      <c r="F54" s="3"/>
      <c r="G54" s="3">
        <f t="shared" si="0"/>
        <v>0</v>
      </c>
      <c r="H54" s="3"/>
      <c r="I54" s="3"/>
      <c r="J54" s="3">
        <f t="shared" si="1"/>
        <v>0</v>
      </c>
    </row>
    <row r="55" spans="1:10" s="4" customFormat="1" x14ac:dyDescent="0.2">
      <c r="A55" s="11" t="s">
        <v>39</v>
      </c>
      <c r="B55" s="2">
        <v>60</v>
      </c>
      <c r="C55" s="2">
        <v>61</v>
      </c>
      <c r="D55" s="10"/>
      <c r="E55" s="5">
        <v>8100</v>
      </c>
      <c r="F55" s="5"/>
      <c r="G55" s="5">
        <f t="shared" si="0"/>
        <v>8100</v>
      </c>
      <c r="H55" s="5"/>
      <c r="I55" s="5"/>
      <c r="J55" s="5">
        <f t="shared" si="1"/>
        <v>8100</v>
      </c>
    </row>
    <row r="56" spans="1:10" x14ac:dyDescent="0.2">
      <c r="A56" s="13"/>
      <c r="D56" s="2"/>
      <c r="E56" s="1">
        <v>0</v>
      </c>
      <c r="F56" s="1">
        <v>0</v>
      </c>
      <c r="G56" s="1">
        <f t="shared" si="0"/>
        <v>0</v>
      </c>
      <c r="H56" s="1">
        <v>0</v>
      </c>
      <c r="I56" s="1">
        <v>0</v>
      </c>
      <c r="J56" s="1">
        <f t="shared" si="1"/>
        <v>0</v>
      </c>
    </row>
    <row r="57" spans="1:10" x14ac:dyDescent="0.2">
      <c r="E57" s="1">
        <v>0</v>
      </c>
      <c r="F57" s="1">
        <v>0</v>
      </c>
      <c r="G57" s="1">
        <f t="shared" si="0"/>
        <v>0</v>
      </c>
      <c r="H57" s="1">
        <v>0</v>
      </c>
      <c r="I57" s="1">
        <v>0</v>
      </c>
      <c r="J57" s="1">
        <f t="shared" si="1"/>
        <v>0</v>
      </c>
    </row>
    <row r="58" spans="1:10" ht="17.25" x14ac:dyDescent="0.3">
      <c r="A58" s="6" t="s">
        <v>40</v>
      </c>
      <c r="E58" s="7">
        <f>E59</f>
        <v>2801485.8369077696</v>
      </c>
      <c r="F58" s="7">
        <f>F59</f>
        <v>0</v>
      </c>
      <c r="G58" s="7">
        <f t="shared" si="0"/>
        <v>2801485.8369077696</v>
      </c>
      <c r="H58" s="7">
        <f>H59</f>
        <v>0</v>
      </c>
      <c r="I58" s="7">
        <f>I59</f>
        <v>22995</v>
      </c>
      <c r="J58" s="7">
        <f t="shared" si="1"/>
        <v>2824480.8369077696</v>
      </c>
    </row>
    <row r="59" spans="1:10" ht="17.25" x14ac:dyDescent="0.3">
      <c r="A59" s="6" t="s">
        <v>13</v>
      </c>
      <c r="E59" s="7">
        <f>E60+E61</f>
        <v>2801485.8369077696</v>
      </c>
      <c r="F59" s="7">
        <f>F60+F61</f>
        <v>0</v>
      </c>
      <c r="G59" s="7">
        <f t="shared" si="0"/>
        <v>2801485.8369077696</v>
      </c>
      <c r="H59" s="7">
        <f>H60+H61</f>
        <v>0</v>
      </c>
      <c r="I59" s="7">
        <f>I60+I61</f>
        <v>22995</v>
      </c>
      <c r="J59" s="7">
        <f t="shared" si="1"/>
        <v>2824480.8369077696</v>
      </c>
    </row>
    <row r="60" spans="1:10" ht="15.75" x14ac:dyDescent="0.25">
      <c r="A60" s="8" t="s">
        <v>14</v>
      </c>
      <c r="E60" s="9">
        <f>E63+E68</f>
        <v>2770911.0327770812</v>
      </c>
      <c r="F60" s="9">
        <f>F63+F68</f>
        <v>0</v>
      </c>
      <c r="G60" s="9">
        <f t="shared" si="0"/>
        <v>2770911.0327770812</v>
      </c>
      <c r="H60" s="9">
        <f>H63+H68</f>
        <v>0</v>
      </c>
      <c r="I60" s="9">
        <f>I63+I68</f>
        <v>22995</v>
      </c>
      <c r="J60" s="9">
        <f t="shared" si="1"/>
        <v>2793906.0327770812</v>
      </c>
    </row>
    <row r="61" spans="1:10" ht="15.75" x14ac:dyDescent="0.25">
      <c r="A61" s="19" t="s">
        <v>15</v>
      </c>
      <c r="E61" s="20">
        <f>E74</f>
        <v>30574.804130688175</v>
      </c>
      <c r="F61" s="20">
        <f>F74</f>
        <v>0</v>
      </c>
      <c r="G61" s="20">
        <f t="shared" si="0"/>
        <v>30574.804130688175</v>
      </c>
      <c r="H61" s="20">
        <f>H74</f>
        <v>0</v>
      </c>
      <c r="I61" s="20">
        <f>I74</f>
        <v>0</v>
      </c>
      <c r="J61" s="20">
        <f t="shared" si="1"/>
        <v>30574.804130688175</v>
      </c>
    </row>
    <row r="62" spans="1:10" x14ac:dyDescent="0.2">
      <c r="E62" s="1">
        <v>0</v>
      </c>
      <c r="F62" s="1">
        <v>0</v>
      </c>
      <c r="G62" s="1">
        <f t="shared" si="0"/>
        <v>0</v>
      </c>
      <c r="H62" s="1">
        <v>0</v>
      </c>
      <c r="I62" s="1">
        <v>0</v>
      </c>
      <c r="J62" s="1">
        <f t="shared" si="1"/>
        <v>0</v>
      </c>
    </row>
    <row r="63" spans="1:10" s="4" customFormat="1" x14ac:dyDescent="0.2">
      <c r="A63" s="11" t="s">
        <v>16</v>
      </c>
      <c r="B63" s="12"/>
      <c r="C63" s="12"/>
      <c r="E63" s="5">
        <f>E64+E65+E66</f>
        <v>2635365.0327770812</v>
      </c>
      <c r="F63" s="5">
        <f>F64+F65+F66</f>
        <v>0</v>
      </c>
      <c r="G63" s="5">
        <f t="shared" si="0"/>
        <v>2635365.0327770812</v>
      </c>
      <c r="H63" s="5">
        <f>H64+H65+H66</f>
        <v>0</v>
      </c>
      <c r="I63" s="5">
        <f>I64+I65+I66</f>
        <v>11374</v>
      </c>
      <c r="J63" s="5">
        <f t="shared" si="1"/>
        <v>2646739.0327770812</v>
      </c>
    </row>
    <row r="64" spans="1:10" x14ac:dyDescent="0.2">
      <c r="A64" s="13" t="s">
        <v>17</v>
      </c>
      <c r="B64" s="2">
        <v>10</v>
      </c>
      <c r="C64" s="2">
        <v>50</v>
      </c>
      <c r="D64" s="2" t="s">
        <v>18</v>
      </c>
      <c r="E64" s="3">
        <v>1574270.9222578881</v>
      </c>
      <c r="F64" s="3"/>
      <c r="G64" s="3">
        <f t="shared" si="0"/>
        <v>1574270.9222578881</v>
      </c>
      <c r="H64" s="3"/>
      <c r="I64" s="3"/>
      <c r="J64" s="3">
        <f t="shared" si="1"/>
        <v>1574270.9222578881</v>
      </c>
    </row>
    <row r="65" spans="1:10" x14ac:dyDescent="0.2">
      <c r="A65" s="13" t="s">
        <v>19</v>
      </c>
      <c r="B65" s="2">
        <v>20</v>
      </c>
      <c r="C65" s="2">
        <v>50</v>
      </c>
      <c r="D65" s="2"/>
      <c r="E65" s="3">
        <v>269224</v>
      </c>
      <c r="F65" s="3"/>
      <c r="G65" s="3">
        <f t="shared" si="0"/>
        <v>269224</v>
      </c>
      <c r="H65" s="3"/>
      <c r="I65" s="45">
        <v>11374</v>
      </c>
      <c r="J65" s="3">
        <f t="shared" si="1"/>
        <v>280598</v>
      </c>
    </row>
    <row r="66" spans="1:10" x14ac:dyDescent="0.2">
      <c r="A66" s="42" t="s">
        <v>20</v>
      </c>
      <c r="B66" s="41">
        <v>20</v>
      </c>
      <c r="C66" s="41">
        <v>50</v>
      </c>
      <c r="D66" s="41" t="s">
        <v>21</v>
      </c>
      <c r="E66" s="3">
        <v>791870.11051919335</v>
      </c>
      <c r="F66" s="3"/>
      <c r="G66" s="3">
        <f t="shared" si="0"/>
        <v>791870.11051919335</v>
      </c>
      <c r="H66" s="3"/>
      <c r="I66" s="3"/>
      <c r="J66" s="3">
        <f t="shared" si="1"/>
        <v>791870.11051919335</v>
      </c>
    </row>
    <row r="67" spans="1:10" x14ac:dyDescent="0.2">
      <c r="A67" s="17"/>
      <c r="D67" s="2"/>
      <c r="E67" s="3">
        <v>0</v>
      </c>
      <c r="F67" s="3">
        <v>0</v>
      </c>
      <c r="G67" s="3">
        <f t="shared" si="0"/>
        <v>0</v>
      </c>
      <c r="H67" s="3">
        <v>0</v>
      </c>
      <c r="I67" s="3">
        <v>0</v>
      </c>
      <c r="J67" s="3">
        <f t="shared" si="1"/>
        <v>0</v>
      </c>
    </row>
    <row r="68" spans="1:10" s="4" customFormat="1" x14ac:dyDescent="0.2">
      <c r="A68" s="11" t="s">
        <v>22</v>
      </c>
      <c r="B68" s="12"/>
      <c r="C68" s="12"/>
      <c r="E68" s="5">
        <f>E69+E70+E71+E72</f>
        <v>135546</v>
      </c>
      <c r="F68" s="5">
        <f>F69+F70+F71+F72</f>
        <v>0</v>
      </c>
      <c r="G68" s="5">
        <f t="shared" si="0"/>
        <v>135546</v>
      </c>
      <c r="H68" s="5">
        <f>H69+H70+H71+H72</f>
        <v>0</v>
      </c>
      <c r="I68" s="5">
        <f>I69+I70+I71+I72</f>
        <v>11621</v>
      </c>
      <c r="J68" s="5">
        <f t="shared" si="1"/>
        <v>147167</v>
      </c>
    </row>
    <row r="69" spans="1:10" x14ac:dyDescent="0.2">
      <c r="A69" s="13" t="s">
        <v>23</v>
      </c>
      <c r="B69" s="2">
        <v>20</v>
      </c>
      <c r="C69" s="2">
        <v>55</v>
      </c>
      <c r="D69" s="2"/>
      <c r="E69" s="3">
        <v>21204</v>
      </c>
      <c r="F69" s="3"/>
      <c r="G69" s="3">
        <f t="shared" si="0"/>
        <v>21204</v>
      </c>
      <c r="H69" s="3"/>
      <c r="I69" s="45">
        <v>11621</v>
      </c>
      <c r="J69" s="3">
        <f t="shared" si="1"/>
        <v>32825</v>
      </c>
    </row>
    <row r="70" spans="1:10" x14ac:dyDescent="0.2">
      <c r="A70" s="13" t="s">
        <v>24</v>
      </c>
      <c r="B70" s="2">
        <v>20</v>
      </c>
      <c r="C70" s="2">
        <v>55</v>
      </c>
      <c r="D70" s="2" t="s">
        <v>25</v>
      </c>
      <c r="E70" s="3">
        <v>63623</v>
      </c>
      <c r="F70" s="3"/>
      <c r="G70" s="3">
        <f t="shared" si="0"/>
        <v>63623</v>
      </c>
      <c r="H70" s="3"/>
      <c r="I70" s="3"/>
      <c r="J70" s="3">
        <f t="shared" si="1"/>
        <v>63623</v>
      </c>
    </row>
    <row r="71" spans="1:10" x14ac:dyDescent="0.2">
      <c r="A71" s="13" t="s">
        <v>26</v>
      </c>
      <c r="B71" s="2">
        <v>10</v>
      </c>
      <c r="C71" s="2">
        <v>5</v>
      </c>
      <c r="D71" s="2" t="s">
        <v>27</v>
      </c>
      <c r="E71" s="3">
        <v>45000</v>
      </c>
      <c r="F71" s="3"/>
      <c r="G71" s="3">
        <f t="shared" ref="G71:G134" si="2">E71+F71</f>
        <v>45000</v>
      </c>
      <c r="H71" s="3"/>
      <c r="I71" s="3"/>
      <c r="J71" s="3">
        <f t="shared" ref="J71:J134" si="3">G71+H71+I71</f>
        <v>45000</v>
      </c>
    </row>
    <row r="72" spans="1:10" x14ac:dyDescent="0.2">
      <c r="A72" s="13" t="s">
        <v>28</v>
      </c>
      <c r="B72" s="2">
        <v>10</v>
      </c>
      <c r="C72" s="2">
        <v>55</v>
      </c>
      <c r="D72" s="2" t="s">
        <v>29</v>
      </c>
      <c r="E72" s="3">
        <v>5719</v>
      </c>
      <c r="F72" s="3"/>
      <c r="G72" s="3">
        <f t="shared" si="2"/>
        <v>5719</v>
      </c>
      <c r="H72" s="3"/>
      <c r="I72" s="3"/>
      <c r="J72" s="3">
        <f t="shared" si="3"/>
        <v>5719</v>
      </c>
    </row>
    <row r="73" spans="1:10" x14ac:dyDescent="0.2">
      <c r="E73" s="3">
        <v>0</v>
      </c>
      <c r="F73" s="3">
        <v>0</v>
      </c>
      <c r="G73" s="3">
        <f t="shared" si="2"/>
        <v>0</v>
      </c>
      <c r="H73" s="3">
        <v>0</v>
      </c>
      <c r="I73" s="3">
        <v>0</v>
      </c>
      <c r="J73" s="3">
        <f t="shared" si="3"/>
        <v>0</v>
      </c>
    </row>
    <row r="74" spans="1:10" s="4" customFormat="1" x14ac:dyDescent="0.2">
      <c r="A74" s="11" t="s">
        <v>30</v>
      </c>
      <c r="B74" s="12"/>
      <c r="C74" s="12"/>
      <c r="E74" s="5">
        <f>E75+E76+E77+E78</f>
        <v>30574.804130688175</v>
      </c>
      <c r="F74" s="5">
        <f>F75+F76+F77+F78</f>
        <v>0</v>
      </c>
      <c r="G74" s="5">
        <f t="shared" si="2"/>
        <v>30574.804130688175</v>
      </c>
      <c r="H74" s="5">
        <f>H75+H76+H77+H78</f>
        <v>0</v>
      </c>
      <c r="I74" s="5">
        <f>I75+I76+I77+I78</f>
        <v>0</v>
      </c>
      <c r="J74" s="5">
        <f t="shared" si="3"/>
        <v>30574.804130688175</v>
      </c>
    </row>
    <row r="75" spans="1:10" x14ac:dyDescent="0.2">
      <c r="A75" s="14" t="s">
        <v>31</v>
      </c>
      <c r="B75" s="2">
        <v>10</v>
      </c>
      <c r="C75" s="2">
        <v>601</v>
      </c>
      <c r="D75" s="2"/>
      <c r="E75" s="3">
        <v>7419.8041306881742</v>
      </c>
      <c r="F75" s="3"/>
      <c r="G75" s="3">
        <f t="shared" si="2"/>
        <v>7419.8041306881742</v>
      </c>
      <c r="H75" s="3"/>
      <c r="I75" s="3"/>
      <c r="J75" s="3">
        <f t="shared" si="3"/>
        <v>7419.8041306881742</v>
      </c>
    </row>
    <row r="76" spans="1:10" x14ac:dyDescent="0.2">
      <c r="A76" s="14" t="s">
        <v>32</v>
      </c>
      <c r="B76" s="2">
        <v>10</v>
      </c>
      <c r="C76" s="2">
        <v>601</v>
      </c>
      <c r="D76" s="2" t="s">
        <v>25</v>
      </c>
      <c r="E76" s="3">
        <v>13997</v>
      </c>
      <c r="F76" s="3"/>
      <c r="G76" s="3">
        <f t="shared" si="2"/>
        <v>13997</v>
      </c>
      <c r="H76" s="3"/>
      <c r="I76" s="3"/>
      <c r="J76" s="3">
        <f t="shared" si="3"/>
        <v>13997</v>
      </c>
    </row>
    <row r="77" spans="1:10" x14ac:dyDescent="0.2">
      <c r="A77" s="14" t="s">
        <v>33</v>
      </c>
      <c r="B77" s="2">
        <v>10</v>
      </c>
      <c r="C77" s="2">
        <v>601</v>
      </c>
      <c r="D77" s="2" t="s">
        <v>27</v>
      </c>
      <c r="E77" s="3">
        <v>7900</v>
      </c>
      <c r="F77" s="3"/>
      <c r="G77" s="3">
        <f t="shared" si="2"/>
        <v>7900</v>
      </c>
      <c r="H77" s="3"/>
      <c r="I77" s="3"/>
      <c r="J77" s="3">
        <f t="shared" si="3"/>
        <v>7900</v>
      </c>
    </row>
    <row r="78" spans="1:10" x14ac:dyDescent="0.2">
      <c r="A78" s="14" t="s">
        <v>34</v>
      </c>
      <c r="B78" s="2">
        <v>10</v>
      </c>
      <c r="C78" s="2">
        <v>601</v>
      </c>
      <c r="D78" s="2" t="s">
        <v>29</v>
      </c>
      <c r="E78" s="3">
        <v>1258</v>
      </c>
      <c r="F78" s="3"/>
      <c r="G78" s="3">
        <f t="shared" si="2"/>
        <v>1258</v>
      </c>
      <c r="H78" s="3"/>
      <c r="I78" s="3"/>
      <c r="J78" s="3">
        <f t="shared" si="3"/>
        <v>1258</v>
      </c>
    </row>
    <row r="79" spans="1:10" x14ac:dyDescent="0.2">
      <c r="A79" s="14"/>
      <c r="B79" s="15"/>
      <c r="C79" s="15"/>
      <c r="D79" s="15"/>
      <c r="E79" s="1">
        <v>0</v>
      </c>
      <c r="F79" s="1">
        <v>0</v>
      </c>
      <c r="G79" s="1">
        <f t="shared" si="2"/>
        <v>0</v>
      </c>
      <c r="H79" s="1">
        <v>0</v>
      </c>
      <c r="I79" s="1">
        <v>0</v>
      </c>
      <c r="J79" s="1">
        <f t="shared" si="3"/>
        <v>0</v>
      </c>
    </row>
    <row r="80" spans="1:10" x14ac:dyDescent="0.2">
      <c r="A80" s="14"/>
      <c r="B80" s="15"/>
      <c r="C80" s="15"/>
      <c r="D80" s="15"/>
      <c r="E80" s="1">
        <v>0</v>
      </c>
      <c r="F80" s="1">
        <v>0</v>
      </c>
      <c r="G80" s="1">
        <f t="shared" si="2"/>
        <v>0</v>
      </c>
      <c r="H80" s="1">
        <v>0</v>
      </c>
      <c r="I80" s="1">
        <v>0</v>
      </c>
      <c r="J80" s="1">
        <f t="shared" si="3"/>
        <v>0</v>
      </c>
    </row>
    <row r="81" spans="1:10" ht="17.25" x14ac:dyDescent="0.3">
      <c r="A81" s="6" t="s">
        <v>41</v>
      </c>
      <c r="B81" s="15"/>
      <c r="C81" s="15"/>
      <c r="D81" s="15"/>
      <c r="E81" s="7">
        <f>E82</f>
        <v>7685965.2754982961</v>
      </c>
      <c r="F81" s="7">
        <f>F82</f>
        <v>0</v>
      </c>
      <c r="G81" s="7">
        <f t="shared" si="2"/>
        <v>7685965.2754982961</v>
      </c>
      <c r="H81" s="7">
        <f>H82</f>
        <v>-29071</v>
      </c>
      <c r="I81" s="7">
        <f>I82</f>
        <v>68987</v>
      </c>
      <c r="J81" s="7">
        <f t="shared" si="3"/>
        <v>7725881.2754982961</v>
      </c>
    </row>
    <row r="82" spans="1:10" ht="17.25" x14ac:dyDescent="0.3">
      <c r="A82" s="6" t="s">
        <v>13</v>
      </c>
      <c r="B82" s="15"/>
      <c r="C82" s="15"/>
      <c r="D82" s="15"/>
      <c r="E82" s="7">
        <f>E83+E84</f>
        <v>7685965.2754982961</v>
      </c>
      <c r="F82" s="7">
        <f>F83+F84</f>
        <v>0</v>
      </c>
      <c r="G82" s="7">
        <f t="shared" si="2"/>
        <v>7685965.2754982961</v>
      </c>
      <c r="H82" s="7">
        <f>H83+H84</f>
        <v>-29071</v>
      </c>
      <c r="I82" s="7">
        <f>I83+I84</f>
        <v>68987</v>
      </c>
      <c r="J82" s="7">
        <f t="shared" si="3"/>
        <v>7725881.2754982961</v>
      </c>
    </row>
    <row r="83" spans="1:10" ht="15.75" x14ac:dyDescent="0.25">
      <c r="A83" s="8" t="s">
        <v>14</v>
      </c>
      <c r="B83" s="15"/>
      <c r="C83" s="15"/>
      <c r="D83" s="15"/>
      <c r="E83" s="9">
        <f>E86+E92+E104</f>
        <v>7405706.4657504875</v>
      </c>
      <c r="F83" s="9">
        <f>F86+F92+F104</f>
        <v>0</v>
      </c>
      <c r="G83" s="9">
        <f t="shared" si="2"/>
        <v>7405706.4657504875</v>
      </c>
      <c r="H83" s="9">
        <f>H86+H92+H104</f>
        <v>-29071</v>
      </c>
      <c r="I83" s="9">
        <f>I86+I92+I104</f>
        <v>68987</v>
      </c>
      <c r="J83" s="9">
        <f t="shared" si="3"/>
        <v>7445622.4657504875</v>
      </c>
    </row>
    <row r="84" spans="1:10" ht="15.75" x14ac:dyDescent="0.25">
      <c r="A84" s="19" t="s">
        <v>15</v>
      </c>
      <c r="B84" s="15"/>
      <c r="C84" s="15"/>
      <c r="D84" s="15"/>
      <c r="E84" s="20">
        <f>E98</f>
        <v>280258.80974780826</v>
      </c>
      <c r="F84" s="20">
        <f>F98</f>
        <v>0</v>
      </c>
      <c r="G84" s="20">
        <f t="shared" si="2"/>
        <v>280258.80974780826</v>
      </c>
      <c r="H84" s="20">
        <f>H98</f>
        <v>0</v>
      </c>
      <c r="I84" s="20">
        <f>I98</f>
        <v>0</v>
      </c>
      <c r="J84" s="20">
        <f t="shared" si="3"/>
        <v>280258.80974780826</v>
      </c>
    </row>
    <row r="85" spans="1:10" x14ac:dyDescent="0.2">
      <c r="A85" s="14"/>
      <c r="B85" s="15"/>
      <c r="C85" s="15"/>
      <c r="D85" s="15"/>
      <c r="E85" s="1">
        <v>0</v>
      </c>
      <c r="F85" s="1">
        <v>0</v>
      </c>
      <c r="G85" s="1">
        <f t="shared" si="2"/>
        <v>0</v>
      </c>
      <c r="H85" s="1">
        <v>0</v>
      </c>
      <c r="I85" s="1">
        <v>0</v>
      </c>
      <c r="J85" s="1">
        <f t="shared" si="3"/>
        <v>0</v>
      </c>
    </row>
    <row r="86" spans="1:10" s="4" customFormat="1" x14ac:dyDescent="0.2">
      <c r="A86" s="11" t="s">
        <v>16</v>
      </c>
      <c r="B86" s="12"/>
      <c r="C86" s="12"/>
      <c r="E86" s="5">
        <f>E87+E88+E89+E90</f>
        <v>6080517.4657504875</v>
      </c>
      <c r="F86" s="5">
        <f>F87+F88+F89+F90</f>
        <v>0</v>
      </c>
      <c r="G86" s="5">
        <f t="shared" si="2"/>
        <v>6080517.4657504875</v>
      </c>
      <c r="H86" s="5">
        <f>H87+H88+H89+H90</f>
        <v>-28901</v>
      </c>
      <c r="I86" s="5">
        <f>I87+I88+I89+I90</f>
        <v>28635</v>
      </c>
      <c r="J86" s="5">
        <f t="shared" si="3"/>
        <v>6080251.4657504875</v>
      </c>
    </row>
    <row r="87" spans="1:10" x14ac:dyDescent="0.2">
      <c r="A87" s="13" t="s">
        <v>17</v>
      </c>
      <c r="B87" s="2">
        <v>10</v>
      </c>
      <c r="C87" s="2">
        <v>50</v>
      </c>
      <c r="D87" s="2" t="s">
        <v>18</v>
      </c>
      <c r="E87" s="3">
        <v>2592916.8131306395</v>
      </c>
      <c r="F87" s="3"/>
      <c r="G87" s="3">
        <f t="shared" si="2"/>
        <v>2592916.8131306395</v>
      </c>
      <c r="H87" s="3"/>
      <c r="I87" s="3"/>
      <c r="J87" s="3">
        <f t="shared" si="3"/>
        <v>2592916.8131306395</v>
      </c>
    </row>
    <row r="88" spans="1:10" x14ac:dyDescent="0.2">
      <c r="A88" s="13" t="s">
        <v>19</v>
      </c>
      <c r="B88" s="2">
        <v>20</v>
      </c>
      <c r="C88" s="2">
        <v>50</v>
      </c>
      <c r="D88" s="2"/>
      <c r="E88" s="3">
        <v>1264354</v>
      </c>
      <c r="F88" s="3"/>
      <c r="G88" s="3">
        <f t="shared" si="2"/>
        <v>1264354</v>
      </c>
      <c r="H88" s="45">
        <v>-28901</v>
      </c>
      <c r="I88" s="45">
        <v>28635</v>
      </c>
      <c r="J88" s="3">
        <f t="shared" si="3"/>
        <v>1264088</v>
      </c>
    </row>
    <row r="89" spans="1:10" x14ac:dyDescent="0.2">
      <c r="A89" s="13" t="s">
        <v>42</v>
      </c>
      <c r="B89" s="2">
        <v>20</v>
      </c>
      <c r="C89" s="2">
        <v>50</v>
      </c>
      <c r="D89" s="2"/>
      <c r="E89" s="3">
        <v>918990</v>
      </c>
      <c r="F89" s="3"/>
      <c r="G89" s="3">
        <f t="shared" si="2"/>
        <v>918990</v>
      </c>
      <c r="H89" s="3"/>
      <c r="I89" s="3"/>
      <c r="J89" s="3">
        <f t="shared" si="3"/>
        <v>918990</v>
      </c>
    </row>
    <row r="90" spans="1:10" x14ac:dyDescent="0.2">
      <c r="A90" s="42" t="s">
        <v>20</v>
      </c>
      <c r="B90" s="41">
        <v>20</v>
      </c>
      <c r="C90" s="41">
        <v>50</v>
      </c>
      <c r="D90" s="41" t="s">
        <v>21</v>
      </c>
      <c r="E90" s="3">
        <v>1304256.6526198478</v>
      </c>
      <c r="F90" s="3"/>
      <c r="G90" s="3">
        <f t="shared" si="2"/>
        <v>1304256.6526198478</v>
      </c>
      <c r="H90" s="3"/>
      <c r="I90" s="3"/>
      <c r="J90" s="3">
        <f t="shared" si="3"/>
        <v>1304256.6526198478</v>
      </c>
    </row>
    <row r="91" spans="1:10" x14ac:dyDescent="0.2">
      <c r="A91" s="17"/>
      <c r="D91" s="2"/>
      <c r="E91" s="3">
        <v>0</v>
      </c>
      <c r="F91" s="3">
        <v>0</v>
      </c>
      <c r="G91" s="3">
        <f t="shared" si="2"/>
        <v>0</v>
      </c>
      <c r="H91" s="3">
        <v>0</v>
      </c>
      <c r="I91" s="3">
        <v>0</v>
      </c>
      <c r="J91" s="3">
        <f t="shared" si="3"/>
        <v>0</v>
      </c>
    </row>
    <row r="92" spans="1:10" s="4" customFormat="1" x14ac:dyDescent="0.2">
      <c r="A92" s="11" t="s">
        <v>22</v>
      </c>
      <c r="B92" s="12"/>
      <c r="C92" s="12"/>
      <c r="E92" s="5">
        <f>E93+E94+E95+E96</f>
        <v>1319089</v>
      </c>
      <c r="F92" s="5">
        <f>F93+F94+F95+F96</f>
        <v>0</v>
      </c>
      <c r="G92" s="5">
        <f t="shared" si="2"/>
        <v>1319089</v>
      </c>
      <c r="H92" s="5">
        <f>H93+H94+H95+H96</f>
        <v>-170</v>
      </c>
      <c r="I92" s="5">
        <f>I93+I94+I95+I96</f>
        <v>40352</v>
      </c>
      <c r="J92" s="5">
        <f t="shared" si="3"/>
        <v>1359271</v>
      </c>
    </row>
    <row r="93" spans="1:10" x14ac:dyDescent="0.2">
      <c r="A93" s="13" t="s">
        <v>23</v>
      </c>
      <c r="B93" s="2">
        <v>20</v>
      </c>
      <c r="C93" s="2">
        <v>55</v>
      </c>
      <c r="D93" s="2"/>
      <c r="E93" s="3">
        <v>104838</v>
      </c>
      <c r="F93" s="3"/>
      <c r="G93" s="3">
        <f t="shared" si="2"/>
        <v>104838</v>
      </c>
      <c r="H93" s="45">
        <v>-170</v>
      </c>
      <c r="I93" s="45">
        <v>40352</v>
      </c>
      <c r="J93" s="3">
        <f t="shared" si="3"/>
        <v>145020</v>
      </c>
    </row>
    <row r="94" spans="1:10" x14ac:dyDescent="0.2">
      <c r="A94" s="13" t="s">
        <v>24</v>
      </c>
      <c r="B94" s="2">
        <v>20</v>
      </c>
      <c r="C94" s="2">
        <v>55</v>
      </c>
      <c r="D94" s="2" t="s">
        <v>25</v>
      </c>
      <c r="E94" s="3">
        <v>881515</v>
      </c>
      <c r="F94" s="3"/>
      <c r="G94" s="3">
        <f t="shared" si="2"/>
        <v>881515</v>
      </c>
      <c r="H94" s="3"/>
      <c r="I94" s="3"/>
      <c r="J94" s="3">
        <f t="shared" si="3"/>
        <v>881515</v>
      </c>
    </row>
    <row r="95" spans="1:10" x14ac:dyDescent="0.2">
      <c r="A95" s="13" t="s">
        <v>26</v>
      </c>
      <c r="B95" s="2">
        <v>10</v>
      </c>
      <c r="C95" s="2">
        <v>5</v>
      </c>
      <c r="D95" s="2" t="s">
        <v>27</v>
      </c>
      <c r="E95" s="3">
        <v>310000</v>
      </c>
      <c r="F95" s="3"/>
      <c r="G95" s="3">
        <f t="shared" si="2"/>
        <v>310000</v>
      </c>
      <c r="H95" s="3"/>
      <c r="I95" s="3"/>
      <c r="J95" s="3">
        <f t="shared" si="3"/>
        <v>310000</v>
      </c>
    </row>
    <row r="96" spans="1:10" x14ac:dyDescent="0.2">
      <c r="A96" s="13" t="s">
        <v>28</v>
      </c>
      <c r="B96" s="2">
        <v>10</v>
      </c>
      <c r="C96" s="2">
        <v>55</v>
      </c>
      <c r="D96" s="2" t="s">
        <v>29</v>
      </c>
      <c r="E96" s="3">
        <v>22736</v>
      </c>
      <c r="F96" s="3"/>
      <c r="G96" s="3">
        <f t="shared" si="2"/>
        <v>22736</v>
      </c>
      <c r="H96" s="3"/>
      <c r="I96" s="3"/>
      <c r="J96" s="3">
        <f t="shared" si="3"/>
        <v>22736</v>
      </c>
    </row>
    <row r="97" spans="1:10" x14ac:dyDescent="0.2">
      <c r="E97" s="3">
        <v>0</v>
      </c>
      <c r="F97" s="3">
        <v>0</v>
      </c>
      <c r="G97" s="3">
        <f t="shared" si="2"/>
        <v>0</v>
      </c>
      <c r="H97" s="3">
        <v>0</v>
      </c>
      <c r="I97" s="3">
        <v>0</v>
      </c>
      <c r="J97" s="3">
        <f t="shared" si="3"/>
        <v>0</v>
      </c>
    </row>
    <row r="98" spans="1:10" s="4" customFormat="1" x14ac:dyDescent="0.2">
      <c r="A98" s="11" t="s">
        <v>30</v>
      </c>
      <c r="B98" s="12"/>
      <c r="C98" s="12"/>
      <c r="E98" s="5">
        <f>E99+E100+E101+E102</f>
        <v>280258.80974780826</v>
      </c>
      <c r="F98" s="5">
        <f>F99+F100+F101+F102</f>
        <v>0</v>
      </c>
      <c r="G98" s="5">
        <f t="shared" si="2"/>
        <v>280258.80974780826</v>
      </c>
      <c r="H98" s="5">
        <f>H99+H100+H101+H102</f>
        <v>0</v>
      </c>
      <c r="I98" s="5">
        <f>I99+I100+I101+I102</f>
        <v>0</v>
      </c>
      <c r="J98" s="5">
        <f t="shared" si="3"/>
        <v>280258.80974780826</v>
      </c>
    </row>
    <row r="99" spans="1:10" x14ac:dyDescent="0.2">
      <c r="A99" s="14" t="s">
        <v>31</v>
      </c>
      <c r="B99" s="2">
        <v>10</v>
      </c>
      <c r="C99" s="2">
        <v>601</v>
      </c>
      <c r="D99" s="2"/>
      <c r="E99" s="3">
        <v>27146.160811808251</v>
      </c>
      <c r="F99" s="3"/>
      <c r="G99" s="3">
        <f t="shared" si="2"/>
        <v>27146.160811808251</v>
      </c>
      <c r="H99" s="3"/>
      <c r="I99" s="3"/>
      <c r="J99" s="3">
        <f t="shared" si="3"/>
        <v>27146.160811808251</v>
      </c>
    </row>
    <row r="100" spans="1:10" x14ac:dyDescent="0.2">
      <c r="A100" s="14" t="s">
        <v>32</v>
      </c>
      <c r="B100" s="2">
        <v>10</v>
      </c>
      <c r="C100" s="2">
        <v>601</v>
      </c>
      <c r="D100" s="2" t="s">
        <v>25</v>
      </c>
      <c r="E100" s="3">
        <v>193410.64893599998</v>
      </c>
      <c r="F100" s="3"/>
      <c r="G100" s="3">
        <f t="shared" si="2"/>
        <v>193410.64893599998</v>
      </c>
      <c r="H100" s="3"/>
      <c r="I100" s="3"/>
      <c r="J100" s="3">
        <f t="shared" si="3"/>
        <v>193410.64893599998</v>
      </c>
    </row>
    <row r="101" spans="1:10" x14ac:dyDescent="0.2">
      <c r="A101" s="14" t="s">
        <v>33</v>
      </c>
      <c r="B101" s="2">
        <v>10</v>
      </c>
      <c r="C101" s="2">
        <v>601</v>
      </c>
      <c r="D101" s="2" t="s">
        <v>27</v>
      </c>
      <c r="E101" s="3">
        <v>54700</v>
      </c>
      <c r="F101" s="3"/>
      <c r="G101" s="3">
        <f t="shared" si="2"/>
        <v>54700</v>
      </c>
      <c r="H101" s="3"/>
      <c r="I101" s="3"/>
      <c r="J101" s="3">
        <f t="shared" si="3"/>
        <v>54700</v>
      </c>
    </row>
    <row r="102" spans="1:10" x14ac:dyDescent="0.2">
      <c r="A102" s="14" t="s">
        <v>34</v>
      </c>
      <c r="B102" s="2">
        <v>10</v>
      </c>
      <c r="C102" s="2">
        <v>601</v>
      </c>
      <c r="D102" s="2" t="s">
        <v>29</v>
      </c>
      <c r="E102" s="3">
        <v>5002</v>
      </c>
      <c r="F102" s="3"/>
      <c r="G102" s="3">
        <f t="shared" si="2"/>
        <v>5002</v>
      </c>
      <c r="H102" s="3"/>
      <c r="I102" s="3"/>
      <c r="J102" s="3">
        <f t="shared" si="3"/>
        <v>5002</v>
      </c>
    </row>
    <row r="103" spans="1:10" x14ac:dyDescent="0.2">
      <c r="A103" s="14"/>
      <c r="D103" s="2"/>
      <c r="E103" s="3"/>
      <c r="F103" s="3"/>
      <c r="G103" s="3">
        <f t="shared" si="2"/>
        <v>0</v>
      </c>
      <c r="H103" s="3"/>
      <c r="I103" s="3"/>
      <c r="J103" s="3">
        <f t="shared" si="3"/>
        <v>0</v>
      </c>
    </row>
    <row r="104" spans="1:10" s="4" customFormat="1" x14ac:dyDescent="0.2">
      <c r="A104" s="11" t="s">
        <v>39</v>
      </c>
      <c r="B104" s="2">
        <v>60</v>
      </c>
      <c r="C104" s="2">
        <v>61</v>
      </c>
      <c r="D104" s="10"/>
      <c r="E104" s="5">
        <v>6100</v>
      </c>
      <c r="F104" s="5"/>
      <c r="G104" s="5">
        <f t="shared" si="2"/>
        <v>6100</v>
      </c>
      <c r="H104" s="5"/>
      <c r="I104" s="5"/>
      <c r="J104" s="5">
        <f t="shared" si="3"/>
        <v>6100</v>
      </c>
    </row>
    <row r="105" spans="1:10" x14ac:dyDescent="0.2">
      <c r="A105" s="14"/>
      <c r="B105" s="15"/>
      <c r="C105" s="15"/>
      <c r="D105" s="15"/>
      <c r="E105" s="1">
        <v>0</v>
      </c>
      <c r="F105" s="1">
        <v>0</v>
      </c>
      <c r="G105" s="1">
        <f t="shared" si="2"/>
        <v>0</v>
      </c>
      <c r="H105" s="1">
        <v>0</v>
      </c>
      <c r="I105" s="1">
        <v>0</v>
      </c>
      <c r="J105" s="1">
        <f t="shared" si="3"/>
        <v>0</v>
      </c>
    </row>
    <row r="106" spans="1:10" x14ac:dyDescent="0.2">
      <c r="A106" s="14"/>
      <c r="B106" s="15"/>
      <c r="C106" s="15"/>
      <c r="D106" s="15"/>
      <c r="E106" s="1">
        <v>0</v>
      </c>
      <c r="F106" s="1">
        <v>0</v>
      </c>
      <c r="G106" s="1">
        <f t="shared" si="2"/>
        <v>0</v>
      </c>
      <c r="H106" s="1">
        <v>0</v>
      </c>
      <c r="I106" s="1">
        <v>0</v>
      </c>
      <c r="J106" s="1">
        <f t="shared" si="3"/>
        <v>0</v>
      </c>
    </row>
    <row r="107" spans="1:10" ht="17.25" x14ac:dyDescent="0.3">
      <c r="A107" s="6" t="s">
        <v>43</v>
      </c>
      <c r="B107" s="15"/>
      <c r="C107" s="15"/>
      <c r="D107" s="15"/>
      <c r="E107" s="7">
        <f>E108</f>
        <v>3640681.8826571684</v>
      </c>
      <c r="F107" s="7">
        <f>F108</f>
        <v>0</v>
      </c>
      <c r="G107" s="7">
        <f t="shared" si="2"/>
        <v>3640681.8826571684</v>
      </c>
      <c r="H107" s="7">
        <f>H108</f>
        <v>-52254</v>
      </c>
      <c r="I107" s="7">
        <f>I108</f>
        <v>15059</v>
      </c>
      <c r="J107" s="7">
        <f t="shared" si="3"/>
        <v>3603486.8826571684</v>
      </c>
    </row>
    <row r="108" spans="1:10" ht="17.25" x14ac:dyDescent="0.3">
      <c r="A108" s="6" t="s">
        <v>13</v>
      </c>
      <c r="B108" s="15"/>
      <c r="C108" s="15"/>
      <c r="D108" s="15"/>
      <c r="E108" s="7">
        <f>E109+E110</f>
        <v>3640681.8826571684</v>
      </c>
      <c r="F108" s="7">
        <f>F109+F110</f>
        <v>0</v>
      </c>
      <c r="G108" s="7">
        <f t="shared" si="2"/>
        <v>3640681.8826571684</v>
      </c>
      <c r="H108" s="7">
        <f>H109+H110</f>
        <v>-52254</v>
      </c>
      <c r="I108" s="7">
        <f>I109+I110</f>
        <v>15059</v>
      </c>
      <c r="J108" s="7">
        <f t="shared" si="3"/>
        <v>3603486.8826571684</v>
      </c>
    </row>
    <row r="109" spans="1:10" ht="15.75" x14ac:dyDescent="0.25">
      <c r="A109" s="8" t="s">
        <v>14</v>
      </c>
      <c r="B109" s="15"/>
      <c r="C109" s="15"/>
      <c r="D109" s="15"/>
      <c r="E109" s="9">
        <f>E112+E117+E129</f>
        <v>3570900.0293937405</v>
      </c>
      <c r="F109" s="9">
        <f>F112+F117+F129</f>
        <v>0</v>
      </c>
      <c r="G109" s="9">
        <f t="shared" si="2"/>
        <v>3570900.0293937405</v>
      </c>
      <c r="H109" s="9">
        <f>H112+H117+H129</f>
        <v>-52254</v>
      </c>
      <c r="I109" s="9">
        <f>I112+I117+I129</f>
        <v>15059</v>
      </c>
      <c r="J109" s="9">
        <f t="shared" si="3"/>
        <v>3533705.0293937405</v>
      </c>
    </row>
    <row r="110" spans="1:10" ht="15.75" x14ac:dyDescent="0.25">
      <c r="A110" s="19" t="s">
        <v>15</v>
      </c>
      <c r="B110" s="15"/>
      <c r="C110" s="15"/>
      <c r="D110" s="15"/>
      <c r="E110" s="20">
        <f>E123</f>
        <v>69781.853263427838</v>
      </c>
      <c r="F110" s="20">
        <f>F123</f>
        <v>0</v>
      </c>
      <c r="G110" s="20">
        <f t="shared" si="2"/>
        <v>69781.853263427838</v>
      </c>
      <c r="H110" s="20">
        <f>H123</f>
        <v>0</v>
      </c>
      <c r="I110" s="20">
        <f>I123</f>
        <v>0</v>
      </c>
      <c r="J110" s="20">
        <f t="shared" si="3"/>
        <v>69781.853263427838</v>
      </c>
    </row>
    <row r="111" spans="1:10" x14ac:dyDescent="0.2">
      <c r="A111" s="14"/>
      <c r="B111" s="15"/>
      <c r="C111" s="15"/>
      <c r="D111" s="15"/>
      <c r="E111" s="3">
        <v>0</v>
      </c>
      <c r="F111" s="3">
        <v>0</v>
      </c>
      <c r="G111" s="3">
        <f t="shared" si="2"/>
        <v>0</v>
      </c>
      <c r="H111" s="3">
        <v>0</v>
      </c>
      <c r="I111" s="3">
        <v>0</v>
      </c>
      <c r="J111" s="3">
        <f t="shared" si="3"/>
        <v>0</v>
      </c>
    </row>
    <row r="112" spans="1:10" s="4" customFormat="1" x14ac:dyDescent="0.2">
      <c r="A112" s="11" t="s">
        <v>16</v>
      </c>
      <c r="B112" s="12"/>
      <c r="C112" s="12"/>
      <c r="E112" s="5">
        <f>E113+E114+E115</f>
        <v>3253064.0293937405</v>
      </c>
      <c r="F112" s="5">
        <f>F113+F114+F115</f>
        <v>0</v>
      </c>
      <c r="G112" s="5">
        <f t="shared" si="2"/>
        <v>3253064.0293937405</v>
      </c>
      <c r="H112" s="5">
        <f>H113+H114+H115</f>
        <v>-51914</v>
      </c>
      <c r="I112" s="5">
        <f>I113+I114+I115</f>
        <v>8988</v>
      </c>
      <c r="J112" s="5">
        <f t="shared" si="3"/>
        <v>3210138.0293937405</v>
      </c>
    </row>
    <row r="113" spans="1:10" x14ac:dyDescent="0.2">
      <c r="A113" s="13" t="s">
        <v>17</v>
      </c>
      <c r="B113" s="2">
        <v>10</v>
      </c>
      <c r="C113" s="2">
        <v>50</v>
      </c>
      <c r="D113" s="2" t="s">
        <v>18</v>
      </c>
      <c r="E113" s="3">
        <v>1816466.51361097</v>
      </c>
      <c r="F113" s="3"/>
      <c r="G113" s="3">
        <f t="shared" si="2"/>
        <v>1816466.51361097</v>
      </c>
      <c r="H113" s="3"/>
      <c r="I113" s="3"/>
      <c r="J113" s="3">
        <f t="shared" si="3"/>
        <v>1816466.51361097</v>
      </c>
    </row>
    <row r="114" spans="1:10" x14ac:dyDescent="0.2">
      <c r="A114" s="13" t="s">
        <v>19</v>
      </c>
      <c r="B114" s="2">
        <v>20</v>
      </c>
      <c r="C114" s="2">
        <v>50</v>
      </c>
      <c r="D114" s="2"/>
      <c r="E114" s="3">
        <v>691308</v>
      </c>
      <c r="F114" s="3"/>
      <c r="G114" s="3">
        <f t="shared" si="2"/>
        <v>691308</v>
      </c>
      <c r="H114" s="45">
        <v>-51914</v>
      </c>
      <c r="I114" s="45">
        <v>8988</v>
      </c>
      <c r="J114" s="3">
        <f t="shared" si="3"/>
        <v>648382</v>
      </c>
    </row>
    <row r="115" spans="1:10" x14ac:dyDescent="0.2">
      <c r="A115" s="42" t="s">
        <v>20</v>
      </c>
      <c r="B115" s="41">
        <v>20</v>
      </c>
      <c r="C115" s="41">
        <v>50</v>
      </c>
      <c r="D115" s="41" t="s">
        <v>21</v>
      </c>
      <c r="E115" s="3">
        <v>745289.51578277035</v>
      </c>
      <c r="F115" s="3"/>
      <c r="G115" s="3">
        <f t="shared" si="2"/>
        <v>745289.51578277035</v>
      </c>
      <c r="H115" s="3"/>
      <c r="I115" s="3"/>
      <c r="J115" s="3">
        <f t="shared" si="3"/>
        <v>745289.51578277035</v>
      </c>
    </row>
    <row r="116" spans="1:10" x14ac:dyDescent="0.2">
      <c r="A116" s="17"/>
      <c r="D116" s="2"/>
      <c r="E116" s="3">
        <v>0</v>
      </c>
      <c r="F116" s="3">
        <v>0</v>
      </c>
      <c r="G116" s="3">
        <f t="shared" si="2"/>
        <v>0</v>
      </c>
      <c r="H116" s="3">
        <v>0</v>
      </c>
      <c r="I116" s="3">
        <v>0</v>
      </c>
      <c r="J116" s="3">
        <f t="shared" si="3"/>
        <v>0</v>
      </c>
    </row>
    <row r="117" spans="1:10" s="4" customFormat="1" x14ac:dyDescent="0.2">
      <c r="A117" s="11" t="s">
        <v>22</v>
      </c>
      <c r="B117" s="12"/>
      <c r="C117" s="12"/>
      <c r="E117" s="5">
        <f>E118+E119+E120+E121</f>
        <v>302936</v>
      </c>
      <c r="F117" s="5">
        <f>F118+F119+F120+F121</f>
        <v>0</v>
      </c>
      <c r="G117" s="5">
        <f t="shared" si="2"/>
        <v>302936</v>
      </c>
      <c r="H117" s="5">
        <f>H118+H119+H120+H121</f>
        <v>-340</v>
      </c>
      <c r="I117" s="5">
        <f>I118+I119+I120+I121</f>
        <v>6071</v>
      </c>
      <c r="J117" s="5">
        <f t="shared" si="3"/>
        <v>308667</v>
      </c>
    </row>
    <row r="118" spans="1:10" x14ac:dyDescent="0.2">
      <c r="A118" s="13" t="s">
        <v>23</v>
      </c>
      <c r="B118" s="2">
        <v>20</v>
      </c>
      <c r="C118" s="2">
        <v>55</v>
      </c>
      <c r="D118" s="2"/>
      <c r="E118" s="3">
        <v>61813</v>
      </c>
      <c r="F118" s="3"/>
      <c r="G118" s="3">
        <f t="shared" si="2"/>
        <v>61813</v>
      </c>
      <c r="H118" s="45">
        <v>-340</v>
      </c>
      <c r="I118" s="45">
        <v>6071</v>
      </c>
      <c r="J118" s="3">
        <f t="shared" si="3"/>
        <v>67544</v>
      </c>
    </row>
    <row r="119" spans="1:10" x14ac:dyDescent="0.2">
      <c r="A119" s="13" t="s">
        <v>24</v>
      </c>
      <c r="B119" s="2">
        <v>20</v>
      </c>
      <c r="C119" s="2">
        <v>55</v>
      </c>
      <c r="D119" s="2" t="s">
        <v>25</v>
      </c>
      <c r="E119" s="3">
        <v>229642</v>
      </c>
      <c r="F119" s="3"/>
      <c r="G119" s="3">
        <f t="shared" si="2"/>
        <v>229642</v>
      </c>
      <c r="H119" s="3"/>
      <c r="I119" s="3"/>
      <c r="J119" s="3">
        <f t="shared" si="3"/>
        <v>229642</v>
      </c>
    </row>
    <row r="120" spans="1:10" x14ac:dyDescent="0.2">
      <c r="A120" s="13" t="s">
        <v>26</v>
      </c>
      <c r="B120" s="2">
        <v>10</v>
      </c>
      <c r="C120" s="2">
        <v>5</v>
      </c>
      <c r="D120" s="2" t="s">
        <v>27</v>
      </c>
      <c r="E120" s="3">
        <v>8000</v>
      </c>
      <c r="F120" s="3"/>
      <c r="G120" s="3">
        <f t="shared" si="2"/>
        <v>8000</v>
      </c>
      <c r="H120" s="3"/>
      <c r="I120" s="3"/>
      <c r="J120" s="3">
        <f t="shared" si="3"/>
        <v>8000</v>
      </c>
    </row>
    <row r="121" spans="1:10" x14ac:dyDescent="0.2">
      <c r="A121" s="13" t="s">
        <v>28</v>
      </c>
      <c r="B121" s="2">
        <v>10</v>
      </c>
      <c r="C121" s="2">
        <v>55</v>
      </c>
      <c r="D121" s="2" t="s">
        <v>29</v>
      </c>
      <c r="E121" s="3">
        <v>3481</v>
      </c>
      <c r="F121" s="3"/>
      <c r="G121" s="3">
        <f t="shared" si="2"/>
        <v>3481</v>
      </c>
      <c r="H121" s="3"/>
      <c r="I121" s="3"/>
      <c r="J121" s="3">
        <f t="shared" si="3"/>
        <v>3481</v>
      </c>
    </row>
    <row r="122" spans="1:10" x14ac:dyDescent="0.2">
      <c r="E122" s="3">
        <v>0</v>
      </c>
      <c r="F122" s="3">
        <v>0</v>
      </c>
      <c r="G122" s="3">
        <f t="shared" si="2"/>
        <v>0</v>
      </c>
      <c r="H122" s="3">
        <v>0</v>
      </c>
      <c r="I122" s="3">
        <v>0</v>
      </c>
      <c r="J122" s="3">
        <f t="shared" si="3"/>
        <v>0</v>
      </c>
    </row>
    <row r="123" spans="1:10" s="4" customFormat="1" x14ac:dyDescent="0.2">
      <c r="A123" s="11" t="s">
        <v>30</v>
      </c>
      <c r="B123" s="12"/>
      <c r="C123" s="12"/>
      <c r="E123" s="5">
        <f>E124+E125+E126+E127</f>
        <v>69781.853263427838</v>
      </c>
      <c r="F123" s="5">
        <f>F124+F125+F126+F127</f>
        <v>0</v>
      </c>
      <c r="G123" s="5">
        <f t="shared" si="2"/>
        <v>69781.853263427838</v>
      </c>
      <c r="H123" s="5">
        <f>H124+H125+H126+H127</f>
        <v>0</v>
      </c>
      <c r="I123" s="5">
        <f>I124+I125+I126+I127</f>
        <v>0</v>
      </c>
      <c r="J123" s="5">
        <f t="shared" si="3"/>
        <v>69781.853263427838</v>
      </c>
    </row>
    <row r="124" spans="1:10" x14ac:dyDescent="0.2">
      <c r="A124" s="14" t="s">
        <v>31</v>
      </c>
      <c r="B124" s="2">
        <v>10</v>
      </c>
      <c r="C124" s="2">
        <v>601</v>
      </c>
      <c r="D124" s="2"/>
      <c r="E124" s="3">
        <v>17403.031767427823</v>
      </c>
      <c r="F124" s="3"/>
      <c r="G124" s="3">
        <f t="shared" si="2"/>
        <v>17403.031767427823</v>
      </c>
      <c r="H124" s="3"/>
      <c r="I124" s="3"/>
      <c r="J124" s="3">
        <f t="shared" si="3"/>
        <v>17403.031767427823</v>
      </c>
    </row>
    <row r="125" spans="1:10" x14ac:dyDescent="0.2">
      <c r="A125" s="14" t="s">
        <v>32</v>
      </c>
      <c r="B125" s="2">
        <v>10</v>
      </c>
      <c r="C125" s="2">
        <v>601</v>
      </c>
      <c r="D125" s="2" t="s">
        <v>25</v>
      </c>
      <c r="E125" s="3">
        <v>50212.821496000019</v>
      </c>
      <c r="F125" s="3"/>
      <c r="G125" s="3">
        <f t="shared" si="2"/>
        <v>50212.821496000019</v>
      </c>
      <c r="H125" s="3"/>
      <c r="I125" s="3"/>
      <c r="J125" s="3">
        <f t="shared" si="3"/>
        <v>50212.821496000019</v>
      </c>
    </row>
    <row r="126" spans="1:10" x14ac:dyDescent="0.2">
      <c r="A126" s="14" t="s">
        <v>33</v>
      </c>
      <c r="B126" s="2">
        <v>10</v>
      </c>
      <c r="C126" s="2">
        <v>601</v>
      </c>
      <c r="D126" s="2" t="s">
        <v>27</v>
      </c>
      <c r="E126" s="3">
        <v>1400</v>
      </c>
      <c r="F126" s="3"/>
      <c r="G126" s="3">
        <f t="shared" si="2"/>
        <v>1400</v>
      </c>
      <c r="H126" s="3"/>
      <c r="I126" s="3"/>
      <c r="J126" s="3">
        <f t="shared" si="3"/>
        <v>1400</v>
      </c>
    </row>
    <row r="127" spans="1:10" x14ac:dyDescent="0.2">
      <c r="A127" s="14" t="s">
        <v>34</v>
      </c>
      <c r="B127" s="2">
        <v>10</v>
      </c>
      <c r="C127" s="2">
        <v>601</v>
      </c>
      <c r="D127" s="2" t="s">
        <v>29</v>
      </c>
      <c r="E127" s="3">
        <v>766</v>
      </c>
      <c r="F127" s="3"/>
      <c r="G127" s="3">
        <f t="shared" si="2"/>
        <v>766</v>
      </c>
      <c r="H127" s="3"/>
      <c r="I127" s="3"/>
      <c r="J127" s="3">
        <f t="shared" si="3"/>
        <v>766</v>
      </c>
    </row>
    <row r="128" spans="1:10" x14ac:dyDescent="0.2">
      <c r="A128" s="14"/>
      <c r="D128" s="2"/>
      <c r="E128" s="3"/>
      <c r="F128" s="3"/>
      <c r="G128" s="3">
        <f t="shared" si="2"/>
        <v>0</v>
      </c>
      <c r="H128" s="3"/>
      <c r="I128" s="3"/>
      <c r="J128" s="3">
        <f t="shared" si="3"/>
        <v>0</v>
      </c>
    </row>
    <row r="129" spans="1:10" s="4" customFormat="1" x14ac:dyDescent="0.2">
      <c r="A129" s="11" t="s">
        <v>39</v>
      </c>
      <c r="B129" s="2">
        <v>60</v>
      </c>
      <c r="C129" s="2">
        <v>61</v>
      </c>
      <c r="D129" s="10"/>
      <c r="E129" s="5">
        <v>14900</v>
      </c>
      <c r="F129" s="5"/>
      <c r="G129" s="5">
        <f t="shared" si="2"/>
        <v>14900</v>
      </c>
      <c r="H129" s="5"/>
      <c r="I129" s="5"/>
      <c r="J129" s="5">
        <f t="shared" si="3"/>
        <v>14900</v>
      </c>
    </row>
    <row r="130" spans="1:10" x14ac:dyDescent="0.2">
      <c r="A130" s="13"/>
      <c r="D130" s="2"/>
      <c r="E130" s="3">
        <v>0</v>
      </c>
      <c r="F130" s="3">
        <v>0</v>
      </c>
      <c r="G130" s="3">
        <f t="shared" si="2"/>
        <v>0</v>
      </c>
      <c r="H130" s="3">
        <v>0</v>
      </c>
      <c r="I130" s="3">
        <v>0</v>
      </c>
      <c r="J130" s="3">
        <f t="shared" si="3"/>
        <v>0</v>
      </c>
    </row>
    <row r="131" spans="1:10" x14ac:dyDescent="0.2">
      <c r="A131" s="13"/>
      <c r="D131" s="2"/>
      <c r="E131" s="1">
        <v>0</v>
      </c>
      <c r="F131" s="1">
        <v>0</v>
      </c>
      <c r="G131" s="1">
        <f t="shared" si="2"/>
        <v>0</v>
      </c>
      <c r="H131" s="1">
        <v>0</v>
      </c>
      <c r="I131" s="1">
        <v>0</v>
      </c>
      <c r="J131" s="1">
        <f t="shared" si="3"/>
        <v>0</v>
      </c>
    </row>
    <row r="132" spans="1:10" ht="17.25" x14ac:dyDescent="0.3">
      <c r="A132" s="6" t="s">
        <v>44</v>
      </c>
      <c r="D132" s="2"/>
      <c r="E132" s="7">
        <f>E133</f>
        <v>8544160.6502712443</v>
      </c>
      <c r="F132" s="7">
        <f>F133</f>
        <v>364339</v>
      </c>
      <c r="G132" s="7">
        <f t="shared" si="2"/>
        <v>8908499.6502712443</v>
      </c>
      <c r="H132" s="7">
        <f>H133</f>
        <v>0</v>
      </c>
      <c r="I132" s="7">
        <f>I133</f>
        <v>6422</v>
      </c>
      <c r="J132" s="7">
        <f t="shared" si="3"/>
        <v>8914921.6502712443</v>
      </c>
    </row>
    <row r="133" spans="1:10" ht="17.25" x14ac:dyDescent="0.3">
      <c r="A133" s="6" t="s">
        <v>13</v>
      </c>
      <c r="D133" s="2"/>
      <c r="E133" s="7">
        <f>E134+E135</f>
        <v>8544160.6502712443</v>
      </c>
      <c r="F133" s="7">
        <f>F134+F135</f>
        <v>364339</v>
      </c>
      <c r="G133" s="7">
        <f t="shared" si="2"/>
        <v>8908499.6502712443</v>
      </c>
      <c r="H133" s="7">
        <f>H134+H135</f>
        <v>0</v>
      </c>
      <c r="I133" s="7">
        <f>I134+I135</f>
        <v>6422</v>
      </c>
      <c r="J133" s="7">
        <f t="shared" si="3"/>
        <v>8914921.6502712443</v>
      </c>
    </row>
    <row r="134" spans="1:10" ht="15.75" x14ac:dyDescent="0.25">
      <c r="A134" s="8" t="s">
        <v>14</v>
      </c>
      <c r="D134" s="2"/>
      <c r="E134" s="9">
        <f>E137+E143</f>
        <v>8277513.9601924196</v>
      </c>
      <c r="F134" s="9">
        <f>F137+F143</f>
        <v>364339</v>
      </c>
      <c r="G134" s="9">
        <f t="shared" si="2"/>
        <v>8641852.9601924196</v>
      </c>
      <c r="H134" s="9">
        <f>H137+H143</f>
        <v>0</v>
      </c>
      <c r="I134" s="9">
        <f>I137+I143</f>
        <v>6422</v>
      </c>
      <c r="J134" s="9">
        <f t="shared" si="3"/>
        <v>8648274.9601924196</v>
      </c>
    </row>
    <row r="135" spans="1:10" ht="15.75" x14ac:dyDescent="0.25">
      <c r="A135" s="19" t="s">
        <v>15</v>
      </c>
      <c r="D135" s="2"/>
      <c r="E135" s="20">
        <f>E149</f>
        <v>266646.69007882406</v>
      </c>
      <c r="F135" s="20">
        <f>F149</f>
        <v>0</v>
      </c>
      <c r="G135" s="20">
        <f t="shared" ref="G135:G198" si="4">E135+F135</f>
        <v>266646.69007882406</v>
      </c>
      <c r="H135" s="20">
        <f>H149</f>
        <v>0</v>
      </c>
      <c r="I135" s="20">
        <f>I149</f>
        <v>0</v>
      </c>
      <c r="J135" s="20">
        <f t="shared" ref="J135:J198" si="5">G135+H135+I135</f>
        <v>266646.69007882406</v>
      </c>
    </row>
    <row r="136" spans="1:10" x14ac:dyDescent="0.2">
      <c r="A136" s="13"/>
      <c r="D136" s="2"/>
      <c r="E136" s="1">
        <v>0</v>
      </c>
      <c r="F136" s="1">
        <v>0</v>
      </c>
      <c r="G136" s="1">
        <f t="shared" si="4"/>
        <v>0</v>
      </c>
      <c r="H136" s="1">
        <v>0</v>
      </c>
      <c r="I136" s="1">
        <v>0</v>
      </c>
      <c r="J136" s="1">
        <f t="shared" si="5"/>
        <v>0</v>
      </c>
    </row>
    <row r="137" spans="1:10" s="4" customFormat="1" x14ac:dyDescent="0.2">
      <c r="A137" s="11" t="s">
        <v>16</v>
      </c>
      <c r="B137" s="12"/>
      <c r="C137" s="12"/>
      <c r="E137" s="5">
        <f>E138+E139+E140+E141</f>
        <v>7106448.9601924196</v>
      </c>
      <c r="F137" s="5">
        <f>F138+F139+F140+F141</f>
        <v>364339</v>
      </c>
      <c r="G137" s="5">
        <f t="shared" si="4"/>
        <v>7470787.9601924196</v>
      </c>
      <c r="H137" s="5">
        <f>H138+H139+H140+H141</f>
        <v>0</v>
      </c>
      <c r="I137" s="5">
        <f>I138+I139+I140+I141</f>
        <v>206</v>
      </c>
      <c r="J137" s="5">
        <f t="shared" si="5"/>
        <v>7470993.9601924196</v>
      </c>
    </row>
    <row r="138" spans="1:10" x14ac:dyDescent="0.2">
      <c r="A138" s="13" t="s">
        <v>17</v>
      </c>
      <c r="B138" s="2">
        <v>10</v>
      </c>
      <c r="C138" s="2">
        <v>50</v>
      </c>
      <c r="D138" s="2" t="s">
        <v>18</v>
      </c>
      <c r="E138" s="3">
        <v>3518958.36020834</v>
      </c>
      <c r="F138" s="3"/>
      <c r="G138" s="3">
        <f t="shared" si="4"/>
        <v>3518958.36020834</v>
      </c>
      <c r="H138" s="3"/>
      <c r="I138" s="3"/>
      <c r="J138" s="3">
        <f t="shared" si="5"/>
        <v>3518958.36020834</v>
      </c>
    </row>
    <row r="139" spans="1:10" ht="14.25" customHeight="1" x14ac:dyDescent="0.2">
      <c r="A139" s="13" t="s">
        <v>19</v>
      </c>
      <c r="B139" s="2">
        <v>20</v>
      </c>
      <c r="C139" s="2">
        <v>50</v>
      </c>
      <c r="D139" s="2"/>
      <c r="E139" s="3">
        <v>1594636</v>
      </c>
      <c r="F139" s="3"/>
      <c r="G139" s="3">
        <f t="shared" si="4"/>
        <v>1594636</v>
      </c>
      <c r="H139" s="3"/>
      <c r="I139" s="45">
        <v>206</v>
      </c>
      <c r="J139" s="3">
        <f t="shared" si="5"/>
        <v>1594842</v>
      </c>
    </row>
    <row r="140" spans="1:10" x14ac:dyDescent="0.2">
      <c r="A140" s="13" t="s">
        <v>45</v>
      </c>
      <c r="B140" s="2">
        <v>20</v>
      </c>
      <c r="C140" s="2">
        <v>50</v>
      </c>
      <c r="D140" s="2"/>
      <c r="E140" s="3">
        <v>222792</v>
      </c>
      <c r="F140" s="3">
        <v>364339</v>
      </c>
      <c r="G140" s="3">
        <f t="shared" si="4"/>
        <v>587131</v>
      </c>
      <c r="H140" s="3"/>
      <c r="I140" s="3"/>
      <c r="J140" s="3">
        <f t="shared" si="5"/>
        <v>587131</v>
      </c>
    </row>
    <row r="141" spans="1:10" x14ac:dyDescent="0.2">
      <c r="A141" s="42" t="s">
        <v>20</v>
      </c>
      <c r="B141" s="41">
        <v>20</v>
      </c>
      <c r="C141" s="41">
        <v>50</v>
      </c>
      <c r="D141" s="41" t="s">
        <v>21</v>
      </c>
      <c r="E141" s="3">
        <v>1770062.5999840794</v>
      </c>
      <c r="F141" s="3"/>
      <c r="G141" s="3">
        <f t="shared" si="4"/>
        <v>1770062.5999840794</v>
      </c>
      <c r="H141" s="3"/>
      <c r="I141" s="3"/>
      <c r="J141" s="3">
        <f t="shared" si="5"/>
        <v>1770062.5999840794</v>
      </c>
    </row>
    <row r="142" spans="1:10" x14ac:dyDescent="0.2">
      <c r="E142" s="3">
        <v>0</v>
      </c>
      <c r="F142" s="3">
        <v>0</v>
      </c>
      <c r="G142" s="3">
        <f t="shared" si="4"/>
        <v>0</v>
      </c>
      <c r="H142" s="3">
        <v>0</v>
      </c>
      <c r="I142" s="3">
        <v>0</v>
      </c>
      <c r="J142" s="3">
        <f t="shared" si="5"/>
        <v>0</v>
      </c>
    </row>
    <row r="143" spans="1:10" s="4" customFormat="1" x14ac:dyDescent="0.2">
      <c r="A143" s="11" t="s">
        <v>22</v>
      </c>
      <c r="B143" s="12"/>
      <c r="C143" s="12"/>
      <c r="E143" s="5">
        <f>E144+E145+E146+E147</f>
        <v>1171065</v>
      </c>
      <c r="F143" s="5">
        <f>F144+F145+F146+F147</f>
        <v>0</v>
      </c>
      <c r="G143" s="5">
        <f t="shared" si="4"/>
        <v>1171065</v>
      </c>
      <c r="H143" s="5">
        <f>H144+H145+H146+H147</f>
        <v>0</v>
      </c>
      <c r="I143" s="5">
        <f>I144+I145+I146+I147</f>
        <v>6216</v>
      </c>
      <c r="J143" s="5">
        <f t="shared" si="5"/>
        <v>1177281</v>
      </c>
    </row>
    <row r="144" spans="1:10" x14ac:dyDescent="0.2">
      <c r="A144" s="13" t="s">
        <v>23</v>
      </c>
      <c r="B144" s="2">
        <v>20</v>
      </c>
      <c r="C144" s="2">
        <v>55</v>
      </c>
      <c r="D144" s="2"/>
      <c r="E144" s="3">
        <v>94836</v>
      </c>
      <c r="F144" s="3"/>
      <c r="G144" s="3">
        <f t="shared" si="4"/>
        <v>94836</v>
      </c>
      <c r="H144" s="3"/>
      <c r="I144" s="45">
        <v>6216</v>
      </c>
      <c r="J144" s="3">
        <f t="shared" si="5"/>
        <v>101052</v>
      </c>
    </row>
    <row r="145" spans="1:10" x14ac:dyDescent="0.2">
      <c r="A145" s="13" t="s">
        <v>24</v>
      </c>
      <c r="B145" s="2">
        <v>20</v>
      </c>
      <c r="C145" s="2">
        <v>55</v>
      </c>
      <c r="D145" s="2" t="s">
        <v>25</v>
      </c>
      <c r="E145" s="3">
        <v>638466</v>
      </c>
      <c r="F145" s="3"/>
      <c r="G145" s="3">
        <f t="shared" si="4"/>
        <v>638466</v>
      </c>
      <c r="H145" s="3"/>
      <c r="I145" s="3"/>
      <c r="J145" s="3">
        <f t="shared" si="5"/>
        <v>638466</v>
      </c>
    </row>
    <row r="146" spans="1:10" x14ac:dyDescent="0.2">
      <c r="A146" s="13" t="s">
        <v>26</v>
      </c>
      <c r="B146" s="2">
        <v>10</v>
      </c>
      <c r="C146" s="2">
        <v>5</v>
      </c>
      <c r="D146" s="2" t="s">
        <v>27</v>
      </c>
      <c r="E146" s="3">
        <v>410000</v>
      </c>
      <c r="F146" s="3"/>
      <c r="G146" s="3">
        <f t="shared" si="4"/>
        <v>410000</v>
      </c>
      <c r="H146" s="3"/>
      <c r="I146" s="3"/>
      <c r="J146" s="3">
        <f t="shared" si="5"/>
        <v>410000</v>
      </c>
    </row>
    <row r="147" spans="1:10" x14ac:dyDescent="0.2">
      <c r="A147" s="13" t="s">
        <v>28</v>
      </c>
      <c r="B147" s="2">
        <v>10</v>
      </c>
      <c r="C147" s="2">
        <v>55</v>
      </c>
      <c r="D147" s="2" t="s">
        <v>29</v>
      </c>
      <c r="E147" s="3">
        <v>27763</v>
      </c>
      <c r="F147" s="3"/>
      <c r="G147" s="3">
        <f t="shared" si="4"/>
        <v>27763</v>
      </c>
      <c r="H147" s="3"/>
      <c r="I147" s="3"/>
      <c r="J147" s="3">
        <f t="shared" si="5"/>
        <v>27763</v>
      </c>
    </row>
    <row r="148" spans="1:10" x14ac:dyDescent="0.2">
      <c r="E148" s="1">
        <v>0</v>
      </c>
      <c r="F148" s="1">
        <v>0</v>
      </c>
      <c r="G148" s="1">
        <f t="shared" si="4"/>
        <v>0</v>
      </c>
      <c r="H148" s="1">
        <v>0</v>
      </c>
      <c r="I148" s="1">
        <v>0</v>
      </c>
      <c r="J148" s="1">
        <f t="shared" si="5"/>
        <v>0</v>
      </c>
    </row>
    <row r="149" spans="1:10" s="4" customFormat="1" x14ac:dyDescent="0.2">
      <c r="A149" s="11" t="s">
        <v>30</v>
      </c>
      <c r="B149" s="12"/>
      <c r="C149" s="12"/>
      <c r="E149" s="5">
        <f>E150+E151+E152+E153</f>
        <v>266646.69007882406</v>
      </c>
      <c r="F149" s="5">
        <f>F150+F151+F152+F153</f>
        <v>0</v>
      </c>
      <c r="G149" s="5">
        <f t="shared" si="4"/>
        <v>266646.69007882406</v>
      </c>
      <c r="H149" s="5">
        <f>H150+H151+H152+H153</f>
        <v>0</v>
      </c>
      <c r="I149" s="5">
        <f>I150+I151+I152+I153</f>
        <v>0</v>
      </c>
      <c r="J149" s="5">
        <f t="shared" si="5"/>
        <v>266646.69007882406</v>
      </c>
    </row>
    <row r="150" spans="1:10" x14ac:dyDescent="0.2">
      <c r="A150" s="14" t="s">
        <v>31</v>
      </c>
      <c r="B150" s="2">
        <v>10</v>
      </c>
      <c r="C150" s="2">
        <v>601</v>
      </c>
      <c r="D150" s="2"/>
      <c r="E150" s="3">
        <v>32828.321300157433</v>
      </c>
      <c r="F150" s="3"/>
      <c r="G150" s="3">
        <f t="shared" si="4"/>
        <v>32828.321300157433</v>
      </c>
      <c r="H150" s="3"/>
      <c r="I150" s="3"/>
      <c r="J150" s="3">
        <f t="shared" si="5"/>
        <v>32828.321300157433</v>
      </c>
    </row>
    <row r="151" spans="1:10" x14ac:dyDescent="0.2">
      <c r="A151" s="14" t="s">
        <v>32</v>
      </c>
      <c r="B151" s="2">
        <v>10</v>
      </c>
      <c r="C151" s="2">
        <v>601</v>
      </c>
      <c r="D151" s="2" t="s">
        <v>25</v>
      </c>
      <c r="E151" s="3">
        <v>155310.36877866666</v>
      </c>
      <c r="F151" s="3"/>
      <c r="G151" s="3">
        <f t="shared" si="4"/>
        <v>155310.36877866666</v>
      </c>
      <c r="H151" s="3"/>
      <c r="I151" s="3"/>
      <c r="J151" s="3">
        <f t="shared" si="5"/>
        <v>155310.36877866666</v>
      </c>
    </row>
    <row r="152" spans="1:10" x14ac:dyDescent="0.2">
      <c r="A152" s="14" t="s">
        <v>33</v>
      </c>
      <c r="B152" s="2">
        <v>10</v>
      </c>
      <c r="C152" s="2">
        <v>601</v>
      </c>
      <c r="D152" s="2" t="s">
        <v>27</v>
      </c>
      <c r="E152" s="3">
        <v>72400</v>
      </c>
      <c r="F152" s="3"/>
      <c r="G152" s="3">
        <f t="shared" si="4"/>
        <v>72400</v>
      </c>
      <c r="H152" s="3"/>
      <c r="I152" s="3"/>
      <c r="J152" s="3">
        <f t="shared" si="5"/>
        <v>72400</v>
      </c>
    </row>
    <row r="153" spans="1:10" x14ac:dyDescent="0.2">
      <c r="A153" s="14" t="s">
        <v>34</v>
      </c>
      <c r="B153" s="2">
        <v>10</v>
      </c>
      <c r="C153" s="2">
        <v>601</v>
      </c>
      <c r="D153" s="2" t="s">
        <v>29</v>
      </c>
      <c r="E153" s="3">
        <v>6108</v>
      </c>
      <c r="F153" s="3"/>
      <c r="G153" s="3">
        <f t="shared" si="4"/>
        <v>6108</v>
      </c>
      <c r="H153" s="3"/>
      <c r="I153" s="3"/>
      <c r="J153" s="3">
        <f t="shared" si="5"/>
        <v>6108</v>
      </c>
    </row>
    <row r="154" spans="1:10" x14ac:dyDescent="0.2">
      <c r="A154" s="14"/>
      <c r="D154" s="2"/>
      <c r="E154" s="3"/>
      <c r="F154" s="3"/>
      <c r="G154" s="3">
        <f t="shared" si="4"/>
        <v>0</v>
      </c>
      <c r="H154" s="3"/>
      <c r="I154" s="3"/>
      <c r="J154" s="3">
        <f t="shared" si="5"/>
        <v>0</v>
      </c>
    </row>
    <row r="155" spans="1:10" x14ac:dyDescent="0.2">
      <c r="A155" s="17"/>
      <c r="D155" s="2"/>
      <c r="E155" s="3">
        <v>0</v>
      </c>
      <c r="F155" s="3">
        <v>0</v>
      </c>
      <c r="G155" s="3">
        <f t="shared" si="4"/>
        <v>0</v>
      </c>
      <c r="H155" s="3">
        <v>0</v>
      </c>
      <c r="I155" s="3">
        <v>0</v>
      </c>
      <c r="J155" s="3">
        <f t="shared" si="5"/>
        <v>0</v>
      </c>
    </row>
    <row r="156" spans="1:10" ht="17.25" x14ac:dyDescent="0.3">
      <c r="A156" s="6" t="s">
        <v>46</v>
      </c>
      <c r="D156" s="2"/>
      <c r="E156" s="7">
        <f>E157</f>
        <v>4366587.2686975105</v>
      </c>
      <c r="F156" s="7">
        <f>F157</f>
        <v>0</v>
      </c>
      <c r="G156" s="7">
        <f t="shared" si="4"/>
        <v>4366587.2686975105</v>
      </c>
      <c r="H156" s="7">
        <f>H157</f>
        <v>-7386</v>
      </c>
      <c r="I156" s="7">
        <f>I157</f>
        <v>196513</v>
      </c>
      <c r="J156" s="7">
        <f t="shared" si="5"/>
        <v>4555714.2686975105</v>
      </c>
    </row>
    <row r="157" spans="1:10" ht="17.25" x14ac:dyDescent="0.3">
      <c r="A157" s="6" t="s">
        <v>13</v>
      </c>
      <c r="D157" s="2"/>
      <c r="E157" s="7">
        <f>E159+E160+E158</f>
        <v>4366587.2686975105</v>
      </c>
      <c r="F157" s="7">
        <f>F159+F160+F158</f>
        <v>0</v>
      </c>
      <c r="G157" s="7">
        <f t="shared" si="4"/>
        <v>4366587.2686975105</v>
      </c>
      <c r="H157" s="7">
        <f>H159+H160+H158</f>
        <v>-7386</v>
      </c>
      <c r="I157" s="7">
        <f>I159+I160+I158</f>
        <v>196513</v>
      </c>
      <c r="J157" s="7">
        <f t="shared" si="5"/>
        <v>4555714.2686975105</v>
      </c>
    </row>
    <row r="158" spans="1:10" ht="15.75" x14ac:dyDescent="0.25">
      <c r="A158" s="8" t="s">
        <v>47</v>
      </c>
      <c r="D158" s="2"/>
      <c r="E158" s="9">
        <f>E164+E168</f>
        <v>3184073</v>
      </c>
      <c r="F158" s="9">
        <f>F164+F168</f>
        <v>0</v>
      </c>
      <c r="G158" s="9">
        <f t="shared" si="4"/>
        <v>3184073</v>
      </c>
      <c r="H158" s="9">
        <f>H164+H168</f>
        <v>0</v>
      </c>
      <c r="I158" s="9">
        <f>I164+I168</f>
        <v>0</v>
      </c>
      <c r="J158" s="9">
        <f t="shared" si="5"/>
        <v>3184073</v>
      </c>
    </row>
    <row r="159" spans="1:10" ht="15.75" x14ac:dyDescent="0.25">
      <c r="A159" s="8" t="s">
        <v>14</v>
      </c>
      <c r="D159" s="2"/>
      <c r="E159" s="9">
        <f>E163+E167</f>
        <v>1148708</v>
      </c>
      <c r="F159" s="9">
        <f>F163+F167</f>
        <v>0</v>
      </c>
      <c r="G159" s="9">
        <f t="shared" si="4"/>
        <v>1148708</v>
      </c>
      <c r="H159" s="9">
        <f>H163+H167</f>
        <v>-7386</v>
      </c>
      <c r="I159" s="9">
        <f>I163+I167</f>
        <v>196513</v>
      </c>
      <c r="J159" s="9">
        <f t="shared" si="5"/>
        <v>1337835</v>
      </c>
    </row>
    <row r="160" spans="1:10" ht="15.75" x14ac:dyDescent="0.25">
      <c r="A160" s="19" t="s">
        <v>15</v>
      </c>
      <c r="D160" s="2"/>
      <c r="E160" s="20">
        <f>E170</f>
        <v>33806.268697510386</v>
      </c>
      <c r="F160" s="20">
        <f>F170</f>
        <v>0</v>
      </c>
      <c r="G160" s="20">
        <f t="shared" si="4"/>
        <v>33806.268697510386</v>
      </c>
      <c r="H160" s="20">
        <f>H170</f>
        <v>0</v>
      </c>
      <c r="I160" s="20">
        <f>I170</f>
        <v>0</v>
      </c>
      <c r="J160" s="20">
        <f t="shared" si="5"/>
        <v>33806.268697510386</v>
      </c>
    </row>
    <row r="161" spans="1:10" ht="13.9" customHeight="1" x14ac:dyDescent="0.3">
      <c r="A161" s="6"/>
      <c r="D161" s="2"/>
      <c r="E161" s="3">
        <v>0</v>
      </c>
      <c r="F161" s="3">
        <v>0</v>
      </c>
      <c r="G161" s="3">
        <f t="shared" si="4"/>
        <v>0</v>
      </c>
      <c r="H161" s="3">
        <v>0</v>
      </c>
      <c r="I161" s="3">
        <v>0</v>
      </c>
      <c r="J161" s="3">
        <f t="shared" si="5"/>
        <v>0</v>
      </c>
    </row>
    <row r="162" spans="1:10" s="4" customFormat="1" ht="13.9" customHeight="1" x14ac:dyDescent="0.2">
      <c r="A162" s="11" t="s">
        <v>16</v>
      </c>
      <c r="B162" s="12"/>
      <c r="C162" s="12"/>
      <c r="D162" s="12"/>
      <c r="E162" s="5">
        <f>E163+E164</f>
        <v>4207731</v>
      </c>
      <c r="F162" s="5">
        <f>F163+F164</f>
        <v>0</v>
      </c>
      <c r="G162" s="5">
        <f t="shared" si="4"/>
        <v>4207731</v>
      </c>
      <c r="H162" s="5">
        <f>H163+H164</f>
        <v>-7386</v>
      </c>
      <c r="I162" s="5">
        <f>I163+I164</f>
        <v>65902</v>
      </c>
      <c r="J162" s="5">
        <f t="shared" si="5"/>
        <v>4266247</v>
      </c>
    </row>
    <row r="163" spans="1:10" ht="13.9" customHeight="1" x14ac:dyDescent="0.2">
      <c r="A163" s="13" t="s">
        <v>48</v>
      </c>
      <c r="B163" s="2">
        <v>20</v>
      </c>
      <c r="C163" s="2">
        <v>50</v>
      </c>
      <c r="D163" s="2"/>
      <c r="E163" s="3">
        <v>1077049</v>
      </c>
      <c r="F163" s="3"/>
      <c r="G163" s="3">
        <f t="shared" si="4"/>
        <v>1077049</v>
      </c>
      <c r="H163" s="45">
        <v>-7386</v>
      </c>
      <c r="I163" s="45">
        <v>65902</v>
      </c>
      <c r="J163" s="3">
        <f t="shared" si="5"/>
        <v>1135565</v>
      </c>
    </row>
    <row r="164" spans="1:10" ht="13.9" customHeight="1" x14ac:dyDescent="0.2">
      <c r="A164" s="42" t="s">
        <v>20</v>
      </c>
      <c r="B164" s="41">
        <v>20</v>
      </c>
      <c r="C164" s="41">
        <v>50</v>
      </c>
      <c r="D164" s="41" t="s">
        <v>21</v>
      </c>
      <c r="E164" s="3">
        <v>3130682</v>
      </c>
      <c r="F164" s="3"/>
      <c r="G164" s="3">
        <f t="shared" si="4"/>
        <v>3130682</v>
      </c>
      <c r="H164" s="3"/>
      <c r="I164" s="3"/>
      <c r="J164" s="3">
        <f t="shared" si="5"/>
        <v>3130682</v>
      </c>
    </row>
    <row r="165" spans="1:10" ht="13.9" customHeight="1" x14ac:dyDescent="0.3">
      <c r="A165" s="6"/>
      <c r="D165" s="2"/>
      <c r="E165" s="3">
        <v>0</v>
      </c>
      <c r="F165" s="3">
        <v>0</v>
      </c>
      <c r="G165" s="3">
        <f t="shared" si="4"/>
        <v>0</v>
      </c>
      <c r="H165" s="3">
        <v>0</v>
      </c>
      <c r="I165" s="3">
        <v>0</v>
      </c>
      <c r="J165" s="3">
        <f t="shared" si="5"/>
        <v>0</v>
      </c>
    </row>
    <row r="166" spans="1:10" s="4" customFormat="1" ht="13.9" customHeight="1" x14ac:dyDescent="0.2">
      <c r="A166" s="11" t="s">
        <v>22</v>
      </c>
      <c r="B166" s="12"/>
      <c r="C166" s="12"/>
      <c r="D166" s="12"/>
      <c r="E166" s="5">
        <f>E167+E168</f>
        <v>125050</v>
      </c>
      <c r="F166" s="5">
        <f>F167+F168</f>
        <v>0</v>
      </c>
      <c r="G166" s="5">
        <f t="shared" si="4"/>
        <v>125050</v>
      </c>
      <c r="H166" s="5">
        <f>H167+H168</f>
        <v>0</v>
      </c>
      <c r="I166" s="5">
        <f>I167+I168</f>
        <v>130611</v>
      </c>
      <c r="J166" s="5">
        <f t="shared" si="5"/>
        <v>255661</v>
      </c>
    </row>
    <row r="167" spans="1:10" ht="13.9" customHeight="1" x14ac:dyDescent="0.2">
      <c r="A167" s="13" t="s">
        <v>23</v>
      </c>
      <c r="B167" s="2">
        <v>20</v>
      </c>
      <c r="C167" s="2">
        <v>55</v>
      </c>
      <c r="D167" s="2"/>
      <c r="E167" s="3">
        <v>71659</v>
      </c>
      <c r="F167" s="3"/>
      <c r="G167" s="3">
        <f t="shared" si="4"/>
        <v>71659</v>
      </c>
      <c r="H167" s="45"/>
      <c r="I167" s="45">
        <v>130611</v>
      </c>
      <c r="J167" s="3">
        <f t="shared" si="5"/>
        <v>202270</v>
      </c>
    </row>
    <row r="168" spans="1:10" ht="13.9" customHeight="1" x14ac:dyDescent="0.2">
      <c r="A168" s="13" t="s">
        <v>28</v>
      </c>
      <c r="B168" s="2">
        <v>10</v>
      </c>
      <c r="C168" s="2">
        <v>55</v>
      </c>
      <c r="D168" s="2" t="s">
        <v>29</v>
      </c>
      <c r="E168" s="3">
        <v>53391</v>
      </c>
      <c r="F168" s="3"/>
      <c r="G168" s="3">
        <f t="shared" si="4"/>
        <v>53391</v>
      </c>
      <c r="H168" s="3"/>
      <c r="I168" s="3"/>
      <c r="J168" s="3">
        <f t="shared" si="5"/>
        <v>53391</v>
      </c>
    </row>
    <row r="169" spans="1:10" ht="13.9" customHeight="1" x14ac:dyDescent="0.2">
      <c r="A169" s="13"/>
      <c r="D169" s="2"/>
      <c r="E169" s="3">
        <v>0</v>
      </c>
      <c r="F169" s="3">
        <v>0</v>
      </c>
      <c r="G169" s="3">
        <f t="shared" si="4"/>
        <v>0</v>
      </c>
      <c r="H169" s="3">
        <v>0</v>
      </c>
      <c r="I169" s="3">
        <v>0</v>
      </c>
      <c r="J169" s="3">
        <f t="shared" si="5"/>
        <v>0</v>
      </c>
    </row>
    <row r="170" spans="1:10" s="4" customFormat="1" ht="13.9" customHeight="1" x14ac:dyDescent="0.2">
      <c r="A170" s="11" t="s">
        <v>30</v>
      </c>
      <c r="B170" s="12"/>
      <c r="C170" s="12"/>
      <c r="D170" s="12"/>
      <c r="E170" s="5">
        <f>E171+E172</f>
        <v>33806.268697510386</v>
      </c>
      <c r="F170" s="5">
        <f>F171+F172</f>
        <v>0</v>
      </c>
      <c r="G170" s="5">
        <f t="shared" si="4"/>
        <v>33806.268697510386</v>
      </c>
      <c r="H170" s="5">
        <f>H171+H172</f>
        <v>0</v>
      </c>
      <c r="I170" s="5">
        <f>I171+I172</f>
        <v>0</v>
      </c>
      <c r="J170" s="5">
        <f t="shared" si="5"/>
        <v>33806.268697510386</v>
      </c>
    </row>
    <row r="171" spans="1:10" ht="13.9" customHeight="1" x14ac:dyDescent="0.2">
      <c r="A171" s="14" t="s">
        <v>31</v>
      </c>
      <c r="B171" s="2">
        <v>10</v>
      </c>
      <c r="C171" s="2">
        <v>601</v>
      </c>
      <c r="D171" s="2"/>
      <c r="E171" s="3">
        <v>22060.268697510386</v>
      </c>
      <c r="F171" s="3"/>
      <c r="G171" s="3">
        <f t="shared" si="4"/>
        <v>22060.268697510386</v>
      </c>
      <c r="H171" s="3"/>
      <c r="I171" s="3"/>
      <c r="J171" s="3">
        <f t="shared" si="5"/>
        <v>22060.268697510386</v>
      </c>
    </row>
    <row r="172" spans="1:10" ht="13.9" customHeight="1" x14ac:dyDescent="0.2">
      <c r="A172" s="14" t="s">
        <v>34</v>
      </c>
      <c r="B172" s="2">
        <v>10</v>
      </c>
      <c r="C172" s="2">
        <v>601</v>
      </c>
      <c r="D172" s="2" t="s">
        <v>29</v>
      </c>
      <c r="E172" s="3">
        <v>11746</v>
      </c>
      <c r="F172" s="3"/>
      <c r="G172" s="3">
        <f t="shared" si="4"/>
        <v>11746</v>
      </c>
      <c r="H172" s="3"/>
      <c r="I172" s="3"/>
      <c r="J172" s="3">
        <f t="shared" si="5"/>
        <v>11746</v>
      </c>
    </row>
    <row r="173" spans="1:10" ht="13.9" customHeight="1" x14ac:dyDescent="0.2">
      <c r="A173" s="13"/>
      <c r="D173" s="2"/>
      <c r="E173" s="3">
        <v>0</v>
      </c>
      <c r="F173" s="3">
        <v>0</v>
      </c>
      <c r="G173" s="3">
        <f t="shared" si="4"/>
        <v>0</v>
      </c>
      <c r="H173" s="3">
        <v>0</v>
      </c>
      <c r="I173" s="3">
        <v>0</v>
      </c>
      <c r="J173" s="3">
        <f t="shared" si="5"/>
        <v>0</v>
      </c>
    </row>
    <row r="174" spans="1:10" x14ac:dyDescent="0.2">
      <c r="A174" s="17"/>
      <c r="D174" s="2"/>
      <c r="E174" s="3">
        <v>0</v>
      </c>
      <c r="F174" s="3">
        <v>0</v>
      </c>
      <c r="G174" s="3">
        <f t="shared" si="4"/>
        <v>0</v>
      </c>
      <c r="H174" s="3">
        <v>0</v>
      </c>
      <c r="I174" s="3">
        <v>0</v>
      </c>
      <c r="J174" s="3">
        <f t="shared" si="5"/>
        <v>0</v>
      </c>
    </row>
    <row r="175" spans="1:10" ht="17.25" x14ac:dyDescent="0.3">
      <c r="A175" s="6" t="s">
        <v>49</v>
      </c>
      <c r="D175" s="2"/>
      <c r="E175" s="7">
        <f>E176</f>
        <v>1654519.2955897683</v>
      </c>
      <c r="F175" s="7">
        <f>F176</f>
        <v>0</v>
      </c>
      <c r="G175" s="7">
        <f t="shared" si="4"/>
        <v>1654519.2955897683</v>
      </c>
      <c r="H175" s="7">
        <f>H176</f>
        <v>0</v>
      </c>
      <c r="I175" s="7">
        <f>I176</f>
        <v>7469</v>
      </c>
      <c r="J175" s="7">
        <f t="shared" si="5"/>
        <v>1661988.2955897683</v>
      </c>
    </row>
    <row r="176" spans="1:10" ht="17.25" x14ac:dyDescent="0.3">
      <c r="A176" s="6" t="s">
        <v>13</v>
      </c>
      <c r="D176" s="2"/>
      <c r="E176" s="7">
        <f>E177+E178</f>
        <v>1654519.2955897683</v>
      </c>
      <c r="F176" s="7">
        <f>F177+F178</f>
        <v>0</v>
      </c>
      <c r="G176" s="7">
        <f t="shared" si="4"/>
        <v>1654519.2955897683</v>
      </c>
      <c r="H176" s="7">
        <f>H177+H178</f>
        <v>0</v>
      </c>
      <c r="I176" s="7">
        <f>I177+I178</f>
        <v>7469</v>
      </c>
      <c r="J176" s="7">
        <f t="shared" si="5"/>
        <v>1661988.2955897683</v>
      </c>
    </row>
    <row r="177" spans="1:10" ht="15.75" x14ac:dyDescent="0.25">
      <c r="A177" s="8" t="s">
        <v>14</v>
      </c>
      <c r="D177" s="2"/>
      <c r="E177" s="9">
        <f>E180+E185</f>
        <v>1614407.7451746578</v>
      </c>
      <c r="F177" s="9">
        <f>F180+F185</f>
        <v>0</v>
      </c>
      <c r="G177" s="9">
        <f t="shared" si="4"/>
        <v>1614407.7451746578</v>
      </c>
      <c r="H177" s="9">
        <f>H180+H185</f>
        <v>0</v>
      </c>
      <c r="I177" s="9">
        <f>I180+I185</f>
        <v>7469</v>
      </c>
      <c r="J177" s="9">
        <f t="shared" si="5"/>
        <v>1621876.7451746578</v>
      </c>
    </row>
    <row r="178" spans="1:10" ht="15.75" x14ac:dyDescent="0.25">
      <c r="A178" s="19" t="s">
        <v>15</v>
      </c>
      <c r="D178" s="2"/>
      <c r="E178" s="20">
        <f>E191</f>
        <v>40111.550415110629</v>
      </c>
      <c r="F178" s="20">
        <f>F191</f>
        <v>0</v>
      </c>
      <c r="G178" s="20">
        <f t="shared" si="4"/>
        <v>40111.550415110629</v>
      </c>
      <c r="H178" s="20">
        <f>H191</f>
        <v>0</v>
      </c>
      <c r="I178" s="20">
        <f>I191</f>
        <v>0</v>
      </c>
      <c r="J178" s="20">
        <f t="shared" si="5"/>
        <v>40111.550415110629</v>
      </c>
    </row>
    <row r="179" spans="1:10" x14ac:dyDescent="0.2">
      <c r="A179" s="13"/>
      <c r="D179" s="2"/>
      <c r="E179" s="1">
        <v>0</v>
      </c>
      <c r="F179" s="1">
        <v>0</v>
      </c>
      <c r="G179" s="1">
        <f t="shared" si="4"/>
        <v>0</v>
      </c>
      <c r="H179" s="1">
        <v>0</v>
      </c>
      <c r="I179" s="1">
        <v>0</v>
      </c>
      <c r="J179" s="1">
        <f t="shared" si="5"/>
        <v>0</v>
      </c>
    </row>
    <row r="180" spans="1:10" s="4" customFormat="1" x14ac:dyDescent="0.2">
      <c r="A180" s="11" t="s">
        <v>16</v>
      </c>
      <c r="B180" s="12"/>
      <c r="C180" s="12"/>
      <c r="E180" s="5">
        <f>E181+E182+E183</f>
        <v>1445102.7278079912</v>
      </c>
      <c r="F180" s="5">
        <f>F181+F182+F183</f>
        <v>0</v>
      </c>
      <c r="G180" s="5">
        <f t="shared" si="4"/>
        <v>1445102.7278079912</v>
      </c>
      <c r="H180" s="5">
        <f>H181+H182+H183</f>
        <v>0</v>
      </c>
      <c r="I180" s="5">
        <f>I181+I182+I183</f>
        <v>3782</v>
      </c>
      <c r="J180" s="5">
        <f t="shared" si="5"/>
        <v>1448884.7278079912</v>
      </c>
    </row>
    <row r="181" spans="1:10" x14ac:dyDescent="0.2">
      <c r="A181" s="13" t="s">
        <v>17</v>
      </c>
      <c r="B181" s="2">
        <v>10</v>
      </c>
      <c r="C181" s="2">
        <v>50</v>
      </c>
      <c r="D181" s="2" t="s">
        <v>18</v>
      </c>
      <c r="E181" s="3">
        <v>740833.37518018286</v>
      </c>
      <c r="F181" s="3"/>
      <c r="G181" s="3">
        <f t="shared" si="4"/>
        <v>740833.37518018286</v>
      </c>
      <c r="H181" s="3"/>
      <c r="I181" s="3"/>
      <c r="J181" s="3">
        <f t="shared" si="5"/>
        <v>740833.37518018286</v>
      </c>
    </row>
    <row r="182" spans="1:10" x14ac:dyDescent="0.2">
      <c r="A182" s="13" t="s">
        <v>19</v>
      </c>
      <c r="B182" s="2">
        <v>20</v>
      </c>
      <c r="C182" s="2">
        <v>50</v>
      </c>
      <c r="D182" s="2"/>
      <c r="E182" s="3">
        <v>285044</v>
      </c>
      <c r="F182" s="3"/>
      <c r="G182" s="3">
        <f t="shared" si="4"/>
        <v>285044</v>
      </c>
      <c r="H182" s="3"/>
      <c r="I182" s="45">
        <v>3782</v>
      </c>
      <c r="J182" s="3">
        <f t="shared" si="5"/>
        <v>288826</v>
      </c>
    </row>
    <row r="183" spans="1:10" x14ac:dyDescent="0.2">
      <c r="A183" s="42" t="s">
        <v>20</v>
      </c>
      <c r="B183" s="41">
        <v>20</v>
      </c>
      <c r="C183" s="41">
        <v>50</v>
      </c>
      <c r="D183" s="41" t="s">
        <v>21</v>
      </c>
      <c r="E183" s="3">
        <v>419225.35262780829</v>
      </c>
      <c r="F183" s="3"/>
      <c r="G183" s="3">
        <f t="shared" si="4"/>
        <v>419225.35262780829</v>
      </c>
      <c r="H183" s="3"/>
      <c r="I183" s="3"/>
      <c r="J183" s="3">
        <f t="shared" si="5"/>
        <v>419225.35262780829</v>
      </c>
    </row>
    <row r="184" spans="1:10" x14ac:dyDescent="0.2">
      <c r="A184" s="17"/>
      <c r="D184" s="2"/>
      <c r="E184" s="3"/>
      <c r="F184" s="3"/>
      <c r="G184" s="3">
        <f t="shared" si="4"/>
        <v>0</v>
      </c>
      <c r="H184" s="3"/>
      <c r="I184" s="3"/>
      <c r="J184" s="3">
        <f t="shared" si="5"/>
        <v>0</v>
      </c>
    </row>
    <row r="185" spans="1:10" s="4" customFormat="1" x14ac:dyDescent="0.2">
      <c r="A185" s="11" t="s">
        <v>22</v>
      </c>
      <c r="B185" s="12"/>
      <c r="C185" s="12"/>
      <c r="E185" s="5">
        <f>E186+E187+E188+E189</f>
        <v>169305.01736666667</v>
      </c>
      <c r="F185" s="5">
        <f>F186+F187+F188+F189</f>
        <v>0</v>
      </c>
      <c r="G185" s="5">
        <f t="shared" si="4"/>
        <v>169305.01736666667</v>
      </c>
      <c r="H185" s="5">
        <f>H186+H187+H188+H189</f>
        <v>0</v>
      </c>
      <c r="I185" s="5">
        <f>I186+I187+I188+I189</f>
        <v>3687</v>
      </c>
      <c r="J185" s="5">
        <f t="shared" si="5"/>
        <v>172992.01736666667</v>
      </c>
    </row>
    <row r="186" spans="1:10" x14ac:dyDescent="0.2">
      <c r="A186" s="13" t="s">
        <v>23</v>
      </c>
      <c r="B186" s="2">
        <v>20</v>
      </c>
      <c r="C186" s="2">
        <v>55</v>
      </c>
      <c r="D186" s="2"/>
      <c r="E186" s="3">
        <v>7118</v>
      </c>
      <c r="F186" s="3"/>
      <c r="G186" s="3">
        <f t="shared" si="4"/>
        <v>7118</v>
      </c>
      <c r="H186" s="3"/>
      <c r="I186" s="45">
        <v>3687</v>
      </c>
      <c r="J186" s="3">
        <f t="shared" si="5"/>
        <v>10805</v>
      </c>
    </row>
    <row r="187" spans="1:10" x14ac:dyDescent="0.2">
      <c r="A187" s="13" t="s">
        <v>24</v>
      </c>
      <c r="B187" s="2">
        <v>20</v>
      </c>
      <c r="C187" s="2">
        <v>55</v>
      </c>
      <c r="D187" s="2" t="s">
        <v>25</v>
      </c>
      <c r="E187" s="3">
        <v>140446.01736666667</v>
      </c>
      <c r="F187" s="3"/>
      <c r="G187" s="3">
        <f t="shared" si="4"/>
        <v>140446.01736666667</v>
      </c>
      <c r="H187" s="3"/>
      <c r="I187" s="3"/>
      <c r="J187" s="3">
        <f t="shared" si="5"/>
        <v>140446.01736666667</v>
      </c>
    </row>
    <row r="188" spans="1:10" x14ac:dyDescent="0.2">
      <c r="A188" s="13" t="s">
        <v>26</v>
      </c>
      <c r="B188" s="2">
        <v>10</v>
      </c>
      <c r="C188" s="2">
        <v>5</v>
      </c>
      <c r="D188" s="2" t="s">
        <v>27</v>
      </c>
      <c r="E188" s="3">
        <v>15000</v>
      </c>
      <c r="F188" s="3"/>
      <c r="G188" s="3">
        <f t="shared" si="4"/>
        <v>15000</v>
      </c>
      <c r="H188" s="3"/>
      <c r="I188" s="3"/>
      <c r="J188" s="3">
        <f t="shared" si="5"/>
        <v>15000</v>
      </c>
    </row>
    <row r="189" spans="1:10" x14ac:dyDescent="0.2">
      <c r="A189" s="13" t="s">
        <v>28</v>
      </c>
      <c r="B189" s="2">
        <v>10</v>
      </c>
      <c r="C189" s="2">
        <v>55</v>
      </c>
      <c r="D189" s="2" t="s">
        <v>29</v>
      </c>
      <c r="E189" s="3">
        <v>6741</v>
      </c>
      <c r="F189" s="3"/>
      <c r="G189" s="3">
        <f t="shared" si="4"/>
        <v>6741</v>
      </c>
      <c r="H189" s="3"/>
      <c r="I189" s="3"/>
      <c r="J189" s="3">
        <f t="shared" si="5"/>
        <v>6741</v>
      </c>
    </row>
    <row r="190" spans="1:10" x14ac:dyDescent="0.2">
      <c r="E190" s="1">
        <v>0</v>
      </c>
      <c r="F190" s="1">
        <v>0</v>
      </c>
      <c r="G190" s="1">
        <f t="shared" si="4"/>
        <v>0</v>
      </c>
      <c r="H190" s="1">
        <v>0</v>
      </c>
      <c r="I190" s="1">
        <v>0</v>
      </c>
      <c r="J190" s="1">
        <f t="shared" si="5"/>
        <v>0</v>
      </c>
    </row>
    <row r="191" spans="1:10" s="4" customFormat="1" x14ac:dyDescent="0.2">
      <c r="A191" s="11" t="s">
        <v>30</v>
      </c>
      <c r="B191" s="12"/>
      <c r="C191" s="12"/>
      <c r="E191" s="5">
        <f>E192+E193+E194+E195</f>
        <v>40111.550415110629</v>
      </c>
      <c r="F191" s="5">
        <f>F192+F193+F194+F195</f>
        <v>0</v>
      </c>
      <c r="G191" s="5">
        <f t="shared" si="4"/>
        <v>40111.550415110629</v>
      </c>
      <c r="H191" s="5">
        <f>H192+H193+H194+H195</f>
        <v>0</v>
      </c>
      <c r="I191" s="5">
        <f>I192+I193+I194+I195</f>
        <v>0</v>
      </c>
      <c r="J191" s="5">
        <f t="shared" si="5"/>
        <v>40111.550415110629</v>
      </c>
    </row>
    <row r="192" spans="1:10" x14ac:dyDescent="0.2">
      <c r="A192" s="14" t="s">
        <v>31</v>
      </c>
      <c r="B192" s="2">
        <v>10</v>
      </c>
      <c r="C192" s="2">
        <v>601</v>
      </c>
      <c r="D192" s="2"/>
      <c r="E192" s="3">
        <v>5427.5389277772892</v>
      </c>
      <c r="F192" s="3"/>
      <c r="G192" s="3">
        <f t="shared" si="4"/>
        <v>5427.5389277772892</v>
      </c>
      <c r="H192" s="3"/>
      <c r="I192" s="3"/>
      <c r="J192" s="3">
        <f t="shared" si="5"/>
        <v>5427.5389277772892</v>
      </c>
    </row>
    <row r="193" spans="1:10" x14ac:dyDescent="0.2">
      <c r="A193" s="14" t="s">
        <v>32</v>
      </c>
      <c r="B193" s="2">
        <v>10</v>
      </c>
      <c r="C193" s="2">
        <v>601</v>
      </c>
      <c r="D193" s="2" t="s">
        <v>25</v>
      </c>
      <c r="E193" s="3">
        <v>30551.011487333337</v>
      </c>
      <c r="F193" s="3"/>
      <c r="G193" s="3">
        <f t="shared" si="4"/>
        <v>30551.011487333337</v>
      </c>
      <c r="H193" s="3"/>
      <c r="I193" s="3"/>
      <c r="J193" s="3">
        <f t="shared" si="5"/>
        <v>30551.011487333337</v>
      </c>
    </row>
    <row r="194" spans="1:10" x14ac:dyDescent="0.2">
      <c r="A194" s="14" t="s">
        <v>33</v>
      </c>
      <c r="B194" s="2">
        <v>10</v>
      </c>
      <c r="C194" s="2">
        <v>601</v>
      </c>
      <c r="D194" s="2" t="s">
        <v>27</v>
      </c>
      <c r="E194" s="3">
        <v>2650</v>
      </c>
      <c r="F194" s="3"/>
      <c r="G194" s="3">
        <f t="shared" si="4"/>
        <v>2650</v>
      </c>
      <c r="H194" s="3"/>
      <c r="I194" s="3"/>
      <c r="J194" s="3">
        <f t="shared" si="5"/>
        <v>2650</v>
      </c>
    </row>
    <row r="195" spans="1:10" x14ac:dyDescent="0.2">
      <c r="A195" s="14" t="s">
        <v>34</v>
      </c>
      <c r="B195" s="2">
        <v>10</v>
      </c>
      <c r="C195" s="2">
        <v>601</v>
      </c>
      <c r="D195" s="2" t="s">
        <v>29</v>
      </c>
      <c r="E195" s="3">
        <v>1483</v>
      </c>
      <c r="F195" s="3"/>
      <c r="G195" s="3">
        <f t="shared" si="4"/>
        <v>1483</v>
      </c>
      <c r="H195" s="3"/>
      <c r="I195" s="3"/>
      <c r="J195" s="3">
        <f t="shared" si="5"/>
        <v>1483</v>
      </c>
    </row>
    <row r="196" spans="1:10" x14ac:dyDescent="0.2">
      <c r="A196" s="14"/>
      <c r="D196" s="2"/>
      <c r="E196" s="3"/>
      <c r="F196" s="3"/>
      <c r="G196" s="3">
        <f t="shared" si="4"/>
        <v>0</v>
      </c>
      <c r="H196" s="3"/>
      <c r="I196" s="3"/>
      <c r="J196" s="3">
        <f t="shared" si="5"/>
        <v>0</v>
      </c>
    </row>
    <row r="197" spans="1:10" x14ac:dyDescent="0.2">
      <c r="A197" s="13"/>
      <c r="D197" s="2"/>
      <c r="E197" s="1">
        <v>0</v>
      </c>
      <c r="F197" s="1">
        <v>0</v>
      </c>
      <c r="G197" s="1">
        <f t="shared" si="4"/>
        <v>0</v>
      </c>
      <c r="H197" s="1">
        <v>0</v>
      </c>
      <c r="I197" s="1">
        <v>0</v>
      </c>
      <c r="J197" s="1">
        <f t="shared" si="5"/>
        <v>0</v>
      </c>
    </row>
    <row r="198" spans="1:10" ht="17.25" x14ac:dyDescent="0.3">
      <c r="A198" s="6" t="s">
        <v>50</v>
      </c>
      <c r="D198" s="2"/>
      <c r="E198" s="7">
        <f>E199</f>
        <v>8046339.1596489027</v>
      </c>
      <c r="F198" s="7">
        <f>F199</f>
        <v>0</v>
      </c>
      <c r="G198" s="7">
        <f t="shared" si="4"/>
        <v>8046339.1596489027</v>
      </c>
      <c r="H198" s="7">
        <f>H199</f>
        <v>-29071</v>
      </c>
      <c r="I198" s="7">
        <f>I199</f>
        <v>25352</v>
      </c>
      <c r="J198" s="7">
        <f t="shared" si="5"/>
        <v>8042620.1596489027</v>
      </c>
    </row>
    <row r="199" spans="1:10" ht="17.25" x14ac:dyDescent="0.3">
      <c r="A199" s="6" t="s">
        <v>13</v>
      </c>
      <c r="D199" s="2"/>
      <c r="E199" s="7">
        <f>E200+E201</f>
        <v>8046339.1596489027</v>
      </c>
      <c r="F199" s="7">
        <f>F200+F201</f>
        <v>0</v>
      </c>
      <c r="G199" s="7">
        <f t="shared" ref="G199:G239" si="6">E199+F199</f>
        <v>8046339.1596489027</v>
      </c>
      <c r="H199" s="7">
        <f>H200+H201</f>
        <v>-29071</v>
      </c>
      <c r="I199" s="7">
        <f>I200+I201</f>
        <v>25352</v>
      </c>
      <c r="J199" s="7">
        <f t="shared" ref="J199:J239" si="7">G199+H199+I199</f>
        <v>8042620.1596489027</v>
      </c>
    </row>
    <row r="200" spans="1:10" ht="15.75" x14ac:dyDescent="0.25">
      <c r="A200" s="8" t="s">
        <v>14</v>
      </c>
      <c r="D200" s="2"/>
      <c r="E200" s="9">
        <f>E203+E211+E223</f>
        <v>7617727.362547338</v>
      </c>
      <c r="F200" s="9">
        <f>F203+F211+F223</f>
        <v>0</v>
      </c>
      <c r="G200" s="9">
        <f t="shared" si="6"/>
        <v>7617727.362547338</v>
      </c>
      <c r="H200" s="9">
        <f>H203+H211+H223</f>
        <v>-29071</v>
      </c>
      <c r="I200" s="9">
        <f>I203+I211+I223</f>
        <v>25352</v>
      </c>
      <c r="J200" s="9">
        <f t="shared" si="7"/>
        <v>7614008.362547338</v>
      </c>
    </row>
    <row r="201" spans="1:10" ht="15.75" x14ac:dyDescent="0.25">
      <c r="A201" s="19" t="s">
        <v>15</v>
      </c>
      <c r="D201" s="2"/>
      <c r="E201" s="20">
        <f>E217</f>
        <v>428611.79710156436</v>
      </c>
      <c r="F201" s="20">
        <f>F217</f>
        <v>0</v>
      </c>
      <c r="G201" s="20">
        <f t="shared" si="6"/>
        <v>428611.79710156436</v>
      </c>
      <c r="H201" s="20">
        <f>H217</f>
        <v>0</v>
      </c>
      <c r="I201" s="20">
        <f>I217</f>
        <v>0</v>
      </c>
      <c r="J201" s="20">
        <f t="shared" si="7"/>
        <v>428611.79710156436</v>
      </c>
    </row>
    <row r="202" spans="1:10" x14ac:dyDescent="0.2">
      <c r="A202" s="13"/>
      <c r="D202" s="2"/>
      <c r="E202" s="1">
        <v>0</v>
      </c>
      <c r="F202" s="1">
        <v>0</v>
      </c>
      <c r="G202" s="1">
        <f t="shared" si="6"/>
        <v>0</v>
      </c>
      <c r="H202" s="1">
        <v>0</v>
      </c>
      <c r="I202" s="1">
        <v>0</v>
      </c>
      <c r="J202" s="1">
        <f t="shared" si="7"/>
        <v>0</v>
      </c>
    </row>
    <row r="203" spans="1:10" s="4" customFormat="1" x14ac:dyDescent="0.2">
      <c r="A203" s="11" t="s">
        <v>16</v>
      </c>
      <c r="B203" s="12"/>
      <c r="C203" s="12"/>
      <c r="E203" s="5">
        <f>E204+E205+E206+E207+E209+E208</f>
        <v>5648083.362547338</v>
      </c>
      <c r="F203" s="5">
        <f>F204+F205+F206+F207+F209+F208</f>
        <v>0</v>
      </c>
      <c r="G203" s="5">
        <f t="shared" si="6"/>
        <v>5648083.362547338</v>
      </c>
      <c r="H203" s="5">
        <f>H204+H205+H206+H207+H209+H208</f>
        <v>-28901</v>
      </c>
      <c r="I203" s="5">
        <f>I204+I205+I206+I207+I209+I208</f>
        <v>0</v>
      </c>
      <c r="J203" s="5">
        <f t="shared" si="7"/>
        <v>5619182.362547338</v>
      </c>
    </row>
    <row r="204" spans="1:10" x14ac:dyDescent="0.2">
      <c r="A204" s="13" t="s">
        <v>17</v>
      </c>
      <c r="B204" s="2">
        <v>10</v>
      </c>
      <c r="C204" s="2">
        <v>50</v>
      </c>
      <c r="D204" s="2" t="s">
        <v>18</v>
      </c>
      <c r="E204" s="3">
        <v>1944687.6098479796</v>
      </c>
      <c r="F204" s="3"/>
      <c r="G204" s="3">
        <f t="shared" si="6"/>
        <v>1944687.6098479796</v>
      </c>
      <c r="H204" s="3"/>
      <c r="I204" s="3"/>
      <c r="J204" s="3">
        <f t="shared" si="7"/>
        <v>1944687.6098479796</v>
      </c>
    </row>
    <row r="205" spans="1:10" x14ac:dyDescent="0.2">
      <c r="A205" s="13" t="s">
        <v>19</v>
      </c>
      <c r="B205" s="2">
        <v>20</v>
      </c>
      <c r="C205" s="2">
        <v>50</v>
      </c>
      <c r="D205" s="2"/>
      <c r="E205" s="3">
        <v>1181055</v>
      </c>
      <c r="F205" s="3"/>
      <c r="G205" s="3">
        <f t="shared" si="6"/>
        <v>1181055</v>
      </c>
      <c r="H205" s="45">
        <v>-28901</v>
      </c>
      <c r="I205" s="3"/>
      <c r="J205" s="3">
        <f t="shared" si="7"/>
        <v>1152154</v>
      </c>
    </row>
    <row r="206" spans="1:10" x14ac:dyDescent="0.2">
      <c r="A206" s="13" t="s">
        <v>51</v>
      </c>
      <c r="B206" s="2">
        <v>20</v>
      </c>
      <c r="C206" s="2">
        <v>50</v>
      </c>
      <c r="D206" s="2"/>
      <c r="E206" s="3">
        <v>792053</v>
      </c>
      <c r="F206" s="3"/>
      <c r="G206" s="3">
        <f t="shared" si="6"/>
        <v>792053</v>
      </c>
      <c r="H206" s="3"/>
      <c r="I206" s="3"/>
      <c r="J206" s="3">
        <f t="shared" si="7"/>
        <v>792053</v>
      </c>
    </row>
    <row r="207" spans="1:10" x14ac:dyDescent="0.2">
      <c r="A207" s="13" t="s">
        <v>52</v>
      </c>
      <c r="B207" s="2">
        <v>20</v>
      </c>
      <c r="C207" s="2">
        <v>50</v>
      </c>
      <c r="D207" s="2"/>
      <c r="E207" s="3">
        <v>120197</v>
      </c>
      <c r="F207" s="3"/>
      <c r="G207" s="3">
        <f t="shared" si="6"/>
        <v>120197</v>
      </c>
      <c r="H207" s="3"/>
      <c r="I207" s="3"/>
      <c r="J207" s="3">
        <f t="shared" si="7"/>
        <v>120197</v>
      </c>
    </row>
    <row r="208" spans="1:10" x14ac:dyDescent="0.2">
      <c r="A208" s="42" t="s">
        <v>53</v>
      </c>
      <c r="B208" s="41">
        <v>20</v>
      </c>
      <c r="C208" s="41">
        <v>50</v>
      </c>
      <c r="D208" s="2"/>
      <c r="E208" s="3">
        <v>368485</v>
      </c>
      <c r="F208" s="3"/>
      <c r="G208" s="3">
        <f t="shared" si="6"/>
        <v>368485</v>
      </c>
      <c r="H208" s="3"/>
      <c r="I208" s="3"/>
      <c r="J208" s="3">
        <f t="shared" si="7"/>
        <v>368485</v>
      </c>
    </row>
    <row r="209" spans="1:10" x14ac:dyDescent="0.2">
      <c r="A209" s="42" t="s">
        <v>54</v>
      </c>
      <c r="B209" s="41">
        <v>20</v>
      </c>
      <c r="C209" s="41">
        <v>50</v>
      </c>
      <c r="D209" s="41" t="s">
        <v>21</v>
      </c>
      <c r="E209" s="3">
        <v>1241605.7526993589</v>
      </c>
      <c r="F209" s="3"/>
      <c r="G209" s="3">
        <f t="shared" si="6"/>
        <v>1241605.7526993589</v>
      </c>
      <c r="H209" s="3"/>
      <c r="I209" s="3"/>
      <c r="J209" s="3">
        <f t="shared" si="7"/>
        <v>1241605.7526993589</v>
      </c>
    </row>
    <row r="210" spans="1:10" x14ac:dyDescent="0.2">
      <c r="A210" s="13"/>
      <c r="D210" s="2"/>
      <c r="E210" s="3"/>
      <c r="F210" s="3"/>
      <c r="G210" s="3">
        <f t="shared" si="6"/>
        <v>0</v>
      </c>
      <c r="H210" s="3"/>
      <c r="I210" s="3"/>
      <c r="J210" s="3">
        <f t="shared" si="7"/>
        <v>0</v>
      </c>
    </row>
    <row r="211" spans="1:10" s="4" customFormat="1" x14ac:dyDescent="0.2">
      <c r="A211" s="11" t="s">
        <v>22</v>
      </c>
      <c r="B211" s="12"/>
      <c r="C211" s="12"/>
      <c r="E211" s="5">
        <f>E212+E213+E214+E215</f>
        <v>1961244</v>
      </c>
      <c r="F211" s="5">
        <f>F212+F213+F214+F215</f>
        <v>0</v>
      </c>
      <c r="G211" s="5">
        <f t="shared" si="6"/>
        <v>1961244</v>
      </c>
      <c r="H211" s="5">
        <f>H212+H213+H214+H215</f>
        <v>-170</v>
      </c>
      <c r="I211" s="5">
        <f>I212+I213+I214+I215</f>
        <v>25352</v>
      </c>
      <c r="J211" s="5">
        <f t="shared" si="7"/>
        <v>1986426</v>
      </c>
    </row>
    <row r="212" spans="1:10" x14ac:dyDescent="0.2">
      <c r="A212" s="13" t="s">
        <v>23</v>
      </c>
      <c r="B212" s="2">
        <v>20</v>
      </c>
      <c r="C212" s="2">
        <v>55</v>
      </c>
      <c r="D212" s="2"/>
      <c r="E212" s="3">
        <v>142591</v>
      </c>
      <c r="F212" s="3"/>
      <c r="G212" s="3">
        <f t="shared" si="6"/>
        <v>142591</v>
      </c>
      <c r="H212" s="45">
        <v>-170</v>
      </c>
      <c r="I212" s="45">
        <v>25352</v>
      </c>
      <c r="J212" s="3">
        <f t="shared" si="7"/>
        <v>167773</v>
      </c>
    </row>
    <row r="213" spans="1:10" x14ac:dyDescent="0.2">
      <c r="A213" s="13" t="s">
        <v>24</v>
      </c>
      <c r="B213" s="2">
        <v>20</v>
      </c>
      <c r="C213" s="2">
        <v>55</v>
      </c>
      <c r="D213" s="2" t="s">
        <v>25</v>
      </c>
      <c r="E213" s="3">
        <v>1117545</v>
      </c>
      <c r="F213" s="3"/>
      <c r="G213" s="3">
        <f t="shared" si="6"/>
        <v>1117545</v>
      </c>
      <c r="H213" s="3"/>
      <c r="I213" s="3"/>
      <c r="J213" s="3">
        <f t="shared" si="7"/>
        <v>1117545</v>
      </c>
    </row>
    <row r="214" spans="1:10" x14ac:dyDescent="0.2">
      <c r="A214" s="13" t="s">
        <v>26</v>
      </c>
      <c r="B214" s="2">
        <v>10</v>
      </c>
      <c r="C214" s="2">
        <v>5</v>
      </c>
      <c r="D214" s="2" t="s">
        <v>27</v>
      </c>
      <c r="E214" s="3">
        <v>270000</v>
      </c>
      <c r="F214" s="3"/>
      <c r="G214" s="3">
        <f t="shared" si="6"/>
        <v>270000</v>
      </c>
      <c r="H214" s="3"/>
      <c r="I214" s="3"/>
      <c r="J214" s="3">
        <f t="shared" si="7"/>
        <v>270000</v>
      </c>
    </row>
    <row r="215" spans="1:10" x14ac:dyDescent="0.2">
      <c r="A215" s="13" t="s">
        <v>28</v>
      </c>
      <c r="B215" s="2">
        <v>10</v>
      </c>
      <c r="C215" s="2">
        <v>55</v>
      </c>
      <c r="D215" s="2" t="s">
        <v>29</v>
      </c>
      <c r="E215" s="3">
        <v>431108</v>
      </c>
      <c r="F215" s="3"/>
      <c r="G215" s="3">
        <f t="shared" si="6"/>
        <v>431108</v>
      </c>
      <c r="H215" s="3"/>
      <c r="I215" s="3"/>
      <c r="J215" s="3">
        <f t="shared" si="7"/>
        <v>431108</v>
      </c>
    </row>
    <row r="216" spans="1:10" x14ac:dyDescent="0.2">
      <c r="E216" s="3">
        <v>0</v>
      </c>
      <c r="F216" s="3">
        <v>0</v>
      </c>
      <c r="G216" s="3">
        <f t="shared" si="6"/>
        <v>0</v>
      </c>
      <c r="H216" s="3">
        <v>0</v>
      </c>
      <c r="I216" s="3">
        <v>0</v>
      </c>
      <c r="J216" s="3">
        <f t="shared" si="7"/>
        <v>0</v>
      </c>
    </row>
    <row r="217" spans="1:10" s="4" customFormat="1" x14ac:dyDescent="0.2">
      <c r="A217" s="11" t="s">
        <v>30</v>
      </c>
      <c r="B217" s="12"/>
      <c r="C217" s="12"/>
      <c r="E217" s="5">
        <f>E218+E219+E220+E221</f>
        <v>428611.79710156436</v>
      </c>
      <c r="F217" s="5">
        <f>F218+F219+F220+F221</f>
        <v>0</v>
      </c>
      <c r="G217" s="5">
        <f t="shared" si="6"/>
        <v>428611.79710156436</v>
      </c>
      <c r="H217" s="5">
        <f>H218+H219+H220+H221</f>
        <v>0</v>
      </c>
      <c r="I217" s="5">
        <f>I218+I219+I220+I221</f>
        <v>0</v>
      </c>
      <c r="J217" s="5">
        <f t="shared" si="7"/>
        <v>428611.79710156436</v>
      </c>
    </row>
    <row r="218" spans="1:10" x14ac:dyDescent="0.2">
      <c r="A218" s="14" t="s">
        <v>31</v>
      </c>
      <c r="B218" s="2">
        <v>10</v>
      </c>
      <c r="C218" s="2">
        <v>601</v>
      </c>
      <c r="D218" s="2"/>
      <c r="E218" s="3">
        <v>40996.797101564342</v>
      </c>
      <c r="F218" s="3"/>
      <c r="G218" s="3">
        <f t="shared" si="6"/>
        <v>40996.797101564342</v>
      </c>
      <c r="H218" s="3"/>
      <c r="I218" s="3"/>
      <c r="J218" s="3">
        <f t="shared" si="7"/>
        <v>40996.797101564342</v>
      </c>
    </row>
    <row r="219" spans="1:10" x14ac:dyDescent="0.2">
      <c r="A219" s="14" t="s">
        <v>32</v>
      </c>
      <c r="B219" s="2">
        <v>10</v>
      </c>
      <c r="C219" s="2">
        <v>601</v>
      </c>
      <c r="D219" s="2" t="s">
        <v>25</v>
      </c>
      <c r="E219" s="3">
        <v>245116</v>
      </c>
      <c r="F219" s="3"/>
      <c r="G219" s="3">
        <f t="shared" si="6"/>
        <v>245116</v>
      </c>
      <c r="H219" s="3"/>
      <c r="I219" s="3"/>
      <c r="J219" s="3">
        <f t="shared" si="7"/>
        <v>245116</v>
      </c>
    </row>
    <row r="220" spans="1:10" x14ac:dyDescent="0.2">
      <c r="A220" s="14" t="s">
        <v>33</v>
      </c>
      <c r="B220" s="2">
        <v>10</v>
      </c>
      <c r="C220" s="2">
        <v>601</v>
      </c>
      <c r="D220" s="2" t="s">
        <v>27</v>
      </c>
      <c r="E220" s="3">
        <v>47655</v>
      </c>
      <c r="F220" s="3"/>
      <c r="G220" s="3">
        <f t="shared" si="6"/>
        <v>47655</v>
      </c>
      <c r="H220" s="3"/>
      <c r="I220" s="3"/>
      <c r="J220" s="3">
        <f t="shared" si="7"/>
        <v>47655</v>
      </c>
    </row>
    <row r="221" spans="1:10" x14ac:dyDescent="0.2">
      <c r="A221" s="14" t="s">
        <v>34</v>
      </c>
      <c r="B221" s="2">
        <v>10</v>
      </c>
      <c r="C221" s="2">
        <v>601</v>
      </c>
      <c r="D221" s="2" t="s">
        <v>29</v>
      </c>
      <c r="E221" s="3">
        <v>94844</v>
      </c>
      <c r="F221" s="3"/>
      <c r="G221" s="3">
        <f t="shared" si="6"/>
        <v>94844</v>
      </c>
      <c r="H221" s="3"/>
      <c r="I221" s="3"/>
      <c r="J221" s="3">
        <f t="shared" si="7"/>
        <v>94844</v>
      </c>
    </row>
    <row r="222" spans="1:10" x14ac:dyDescent="0.2">
      <c r="A222" s="14"/>
      <c r="D222" s="2"/>
      <c r="E222" s="3"/>
      <c r="F222" s="3"/>
      <c r="G222" s="3">
        <f t="shared" si="6"/>
        <v>0</v>
      </c>
      <c r="H222" s="3"/>
      <c r="I222" s="3"/>
      <c r="J222" s="3">
        <f t="shared" si="7"/>
        <v>0</v>
      </c>
    </row>
    <row r="223" spans="1:10" s="4" customFormat="1" x14ac:dyDescent="0.2">
      <c r="A223" s="11" t="s">
        <v>39</v>
      </c>
      <c r="B223" s="12">
        <v>60</v>
      </c>
      <c r="C223" s="12">
        <v>61</v>
      </c>
      <c r="D223" s="18"/>
      <c r="E223" s="5">
        <v>8400</v>
      </c>
      <c r="F223" s="5"/>
      <c r="G223" s="5">
        <f t="shared" si="6"/>
        <v>8400</v>
      </c>
      <c r="H223" s="5"/>
      <c r="I223" s="5"/>
      <c r="J223" s="5">
        <f t="shared" si="7"/>
        <v>8400</v>
      </c>
    </row>
    <row r="224" spans="1:10" x14ac:dyDescent="0.2">
      <c r="A224" s="13"/>
      <c r="D224" s="2"/>
      <c r="G224" s="1">
        <f t="shared" si="6"/>
        <v>0</v>
      </c>
      <c r="J224" s="1">
        <f t="shared" si="7"/>
        <v>0</v>
      </c>
    </row>
    <row r="225" spans="1:10" x14ac:dyDescent="0.2">
      <c r="G225" s="1">
        <f t="shared" si="6"/>
        <v>0</v>
      </c>
      <c r="J225" s="1">
        <f t="shared" si="7"/>
        <v>0</v>
      </c>
    </row>
    <row r="226" spans="1:10" s="39" customFormat="1" ht="17.25" x14ac:dyDescent="0.3">
      <c r="A226" s="25" t="s">
        <v>55</v>
      </c>
      <c r="B226" s="40"/>
      <c r="C226" s="40"/>
      <c r="G226" s="39">
        <f t="shared" si="6"/>
        <v>0</v>
      </c>
      <c r="J226" s="39">
        <f t="shared" si="7"/>
        <v>0</v>
      </c>
    </row>
    <row r="227" spans="1:10" s="23" customFormat="1" x14ac:dyDescent="0.2">
      <c r="B227" s="24"/>
      <c r="C227" s="24"/>
      <c r="G227" s="23">
        <f t="shared" si="6"/>
        <v>0</v>
      </c>
      <c r="J227" s="23">
        <f t="shared" si="7"/>
        <v>0</v>
      </c>
    </row>
    <row r="228" spans="1:10" s="23" customFormat="1" ht="17.25" x14ac:dyDescent="0.3">
      <c r="A228" s="26" t="s">
        <v>56</v>
      </c>
      <c r="B228" s="24"/>
      <c r="C228" s="24"/>
      <c r="E228" s="27">
        <f>E229</f>
        <v>642973.02167577145</v>
      </c>
      <c r="F228" s="27">
        <f>F229</f>
        <v>0</v>
      </c>
      <c r="G228" s="27">
        <f t="shared" si="6"/>
        <v>642973.02167577145</v>
      </c>
      <c r="H228" s="27">
        <f>H229</f>
        <v>-6810</v>
      </c>
      <c r="I228" s="27">
        <f>I229</f>
        <v>55453</v>
      </c>
      <c r="J228" s="27">
        <f t="shared" si="7"/>
        <v>691616.02167577145</v>
      </c>
    </row>
    <row r="229" spans="1:10" s="23" customFormat="1" ht="17.25" x14ac:dyDescent="0.3">
      <c r="A229" s="26" t="s">
        <v>13</v>
      </c>
      <c r="B229" s="24"/>
      <c r="C229" s="24"/>
      <c r="E229" s="27">
        <f>E230+E231</f>
        <v>642973.02167577145</v>
      </c>
      <c r="F229" s="27">
        <f>F230+F231</f>
        <v>0</v>
      </c>
      <c r="G229" s="27">
        <f t="shared" si="6"/>
        <v>642973.02167577145</v>
      </c>
      <c r="H229" s="27">
        <f>H230+H231</f>
        <v>-6810</v>
      </c>
      <c r="I229" s="27">
        <f>I230+I231</f>
        <v>55453</v>
      </c>
      <c r="J229" s="27">
        <f t="shared" si="7"/>
        <v>691616.02167577145</v>
      </c>
    </row>
    <row r="230" spans="1:10" s="23" customFormat="1" ht="15.75" x14ac:dyDescent="0.25">
      <c r="A230" s="28" t="s">
        <v>14</v>
      </c>
      <c r="B230" s="24"/>
      <c r="C230" s="24"/>
      <c r="E230" s="29">
        <f>E233+E236</f>
        <v>624729.01649577147</v>
      </c>
      <c r="F230" s="29">
        <f>F233+F236</f>
        <v>0</v>
      </c>
      <c r="G230" s="29">
        <f t="shared" si="6"/>
        <v>624729.01649577147</v>
      </c>
      <c r="H230" s="29">
        <f>H233+H236</f>
        <v>-6810</v>
      </c>
      <c r="I230" s="29">
        <f>I233+I236</f>
        <v>55453</v>
      </c>
      <c r="J230" s="29">
        <f t="shared" si="7"/>
        <v>673372.01649577147</v>
      </c>
    </row>
    <row r="231" spans="1:10" s="23" customFormat="1" ht="15.75" x14ac:dyDescent="0.25">
      <c r="A231" s="30" t="s">
        <v>15</v>
      </c>
      <c r="B231" s="24"/>
      <c r="C231" s="24"/>
      <c r="E231" s="31">
        <f>E239</f>
        <v>18244.005179999978</v>
      </c>
      <c r="F231" s="31">
        <f>F239</f>
        <v>0</v>
      </c>
      <c r="G231" s="31">
        <f t="shared" si="6"/>
        <v>18244.005179999978</v>
      </c>
      <c r="H231" s="31">
        <f>H239</f>
        <v>0</v>
      </c>
      <c r="I231" s="31">
        <f>I239</f>
        <v>0</v>
      </c>
      <c r="J231" s="31">
        <f t="shared" si="7"/>
        <v>18244.005179999978</v>
      </c>
    </row>
    <row r="232" spans="1:10" s="23" customFormat="1" x14ac:dyDescent="0.2">
      <c r="B232" s="24"/>
      <c r="C232" s="24"/>
      <c r="E232" s="23">
        <v>0</v>
      </c>
      <c r="F232" s="23">
        <v>0</v>
      </c>
      <c r="G232" s="23">
        <f t="shared" si="6"/>
        <v>0</v>
      </c>
      <c r="H232" s="23">
        <v>0</v>
      </c>
      <c r="I232" s="23">
        <v>0</v>
      </c>
      <c r="J232" s="23">
        <f t="shared" si="7"/>
        <v>0</v>
      </c>
    </row>
    <row r="233" spans="1:10" s="23" customFormat="1" x14ac:dyDescent="0.2">
      <c r="A233" s="32" t="s">
        <v>16</v>
      </c>
      <c r="B233" s="33"/>
      <c r="C233" s="33"/>
      <c r="D233" s="34"/>
      <c r="E233" s="35">
        <f>E234</f>
        <v>550565.99060577154</v>
      </c>
      <c r="F233" s="35">
        <f>F234</f>
        <v>0</v>
      </c>
      <c r="G233" s="35">
        <f t="shared" si="6"/>
        <v>550565.99060577154</v>
      </c>
      <c r="H233" s="35">
        <f>H234</f>
        <v>0</v>
      </c>
      <c r="I233" s="35">
        <f>I234</f>
        <v>0</v>
      </c>
      <c r="J233" s="35">
        <f t="shared" si="7"/>
        <v>550565.99060577154</v>
      </c>
    </row>
    <row r="234" spans="1:10" s="23" customFormat="1" x14ac:dyDescent="0.2">
      <c r="A234" s="36" t="s">
        <v>57</v>
      </c>
      <c r="B234" s="24">
        <v>10</v>
      </c>
      <c r="C234" s="24">
        <v>50</v>
      </c>
      <c r="D234" s="24" t="s">
        <v>18</v>
      </c>
      <c r="E234" s="37">
        <v>550565.99060577154</v>
      </c>
      <c r="F234" s="37"/>
      <c r="G234" s="37">
        <f t="shared" si="6"/>
        <v>550565.99060577154</v>
      </c>
      <c r="H234" s="37"/>
      <c r="I234" s="37"/>
      <c r="J234" s="37">
        <f t="shared" si="7"/>
        <v>550565.99060577154</v>
      </c>
    </row>
    <row r="235" spans="1:10" s="23" customFormat="1" x14ac:dyDescent="0.2">
      <c r="B235" s="24"/>
      <c r="C235" s="24"/>
      <c r="E235" s="23">
        <v>0</v>
      </c>
      <c r="F235" s="23">
        <v>0</v>
      </c>
      <c r="G235" s="23">
        <f t="shared" si="6"/>
        <v>0</v>
      </c>
      <c r="H235" s="23">
        <v>0</v>
      </c>
      <c r="I235" s="23">
        <v>0</v>
      </c>
      <c r="J235" s="23">
        <f t="shared" si="7"/>
        <v>0</v>
      </c>
    </row>
    <row r="236" spans="1:10" s="23" customFormat="1" x14ac:dyDescent="0.2">
      <c r="A236" s="32" t="s">
        <v>22</v>
      </c>
      <c r="B236" s="33"/>
      <c r="C236" s="33"/>
      <c r="D236" s="34"/>
      <c r="E236" s="35">
        <f>E237</f>
        <v>74163.025889999932</v>
      </c>
      <c r="F236" s="35">
        <f>F237</f>
        <v>0</v>
      </c>
      <c r="G236" s="35">
        <f t="shared" si="6"/>
        <v>74163.025889999932</v>
      </c>
      <c r="H236" s="35">
        <f>H237</f>
        <v>-6810</v>
      </c>
      <c r="I236" s="35">
        <f>I237</f>
        <v>55453</v>
      </c>
      <c r="J236" s="35">
        <f t="shared" si="7"/>
        <v>122806.02588999993</v>
      </c>
    </row>
    <row r="237" spans="1:10" s="23" customFormat="1" x14ac:dyDescent="0.2">
      <c r="A237" s="36" t="s">
        <v>23</v>
      </c>
      <c r="B237" s="24">
        <v>20</v>
      </c>
      <c r="C237" s="24">
        <v>55</v>
      </c>
      <c r="D237" s="24"/>
      <c r="E237" s="37">
        <v>74163.025889999932</v>
      </c>
      <c r="F237" s="37"/>
      <c r="G237" s="37">
        <f t="shared" si="6"/>
        <v>74163.025889999932</v>
      </c>
      <c r="H237" s="37">
        <v>-6810</v>
      </c>
      <c r="I237" s="45">
        <v>55453</v>
      </c>
      <c r="J237" s="37">
        <f t="shared" si="7"/>
        <v>122806.02588999993</v>
      </c>
    </row>
    <row r="238" spans="1:10" s="23" customFormat="1" x14ac:dyDescent="0.2">
      <c r="B238" s="24"/>
      <c r="C238" s="24"/>
      <c r="E238" s="23">
        <v>0</v>
      </c>
      <c r="F238" s="23">
        <v>0</v>
      </c>
      <c r="G238" s="5">
        <f t="shared" si="6"/>
        <v>0</v>
      </c>
      <c r="H238" s="23">
        <v>0</v>
      </c>
      <c r="I238" s="23">
        <v>0</v>
      </c>
      <c r="J238" s="5">
        <f t="shared" si="7"/>
        <v>0</v>
      </c>
    </row>
    <row r="239" spans="1:10" s="23" customFormat="1" x14ac:dyDescent="0.2">
      <c r="A239" s="32" t="s">
        <v>30</v>
      </c>
      <c r="B239" s="24">
        <v>10</v>
      </c>
      <c r="C239" s="24">
        <v>601</v>
      </c>
      <c r="D239" s="38"/>
      <c r="E239" s="35">
        <v>18244.005179999978</v>
      </c>
      <c r="F239" s="35"/>
      <c r="G239" s="35">
        <f t="shared" si="6"/>
        <v>18244.005179999978</v>
      </c>
      <c r="H239" s="35"/>
      <c r="I239" s="35"/>
      <c r="J239" s="35">
        <f t="shared" si="7"/>
        <v>18244.005179999978</v>
      </c>
    </row>
  </sheetData>
  <dataConsolidate/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3EAD03-6907-4CEB-BD0D-BF0D367F32C3}">
  <ds:schemaRefs>
    <ds:schemaRef ds:uri="http://schemas.microsoft.com/office/2006/metadata/properties"/>
    <ds:schemaRef ds:uri="http://schemas.microsoft.com/office/infopath/2007/PartnerControls"/>
    <ds:schemaRef ds:uri="194cedfd-18b6-416b-a27a-1daa6530c4f3"/>
    <ds:schemaRef ds:uri="548510c3-10e4-40d2-9e57-4ea0b9082f62"/>
  </ds:schemaRefs>
</ds:datastoreItem>
</file>

<file path=customXml/itemProps2.xml><?xml version="1.0" encoding="utf-8"?>
<ds:datastoreItem xmlns:ds="http://schemas.openxmlformats.org/officeDocument/2006/customXml" ds:itemID="{1608C865-9EF2-45A4-8F77-02E3C70C1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F0B9B3-3093-44C5-8236-B972A986FC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5. Kohtud</vt:lpstr>
    </vt:vector>
  </TitlesOfParts>
  <Manager/>
  <Company>Registrite ja Infosüsteemide 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Kristi Urmann - JUSTDIGI</cp:lastModifiedBy>
  <cp:revision/>
  <dcterms:created xsi:type="dcterms:W3CDTF">2021-12-14T15:12:20Z</dcterms:created>
  <dcterms:modified xsi:type="dcterms:W3CDTF">2025-05-23T05:59:40Z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1544400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2024-12-23T05:49:58Z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099f3072-c5ea-4dfe-9414-d335975811c6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